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8" windowHeight="9432" firstSheet="1" activeTab="1"/>
  </bookViews>
  <sheets>
    <sheet name="бюджет времени" sheetId="1" r:id="rId1"/>
    <sheet name="План учебного процесса" sheetId="2" r:id="rId2"/>
    <sheet name="самостоялка" sheetId="3" r:id="rId3"/>
    <sheet name="промежутка" sheetId="4" r:id="rId4"/>
  </sheets>
  <definedNames/>
  <calcPr fullCalcOnLoad="1"/>
</workbook>
</file>

<file path=xl/sharedStrings.xml><?xml version="1.0" encoding="utf-8"?>
<sst xmlns="http://schemas.openxmlformats.org/spreadsheetml/2006/main" count="398" uniqueCount="251">
  <si>
    <t>Курсы</t>
  </si>
  <si>
    <t xml:space="preserve">Обучение по дисциплинам и междисциплинарным курсам </t>
  </si>
  <si>
    <t xml:space="preserve">Учебная практика </t>
  </si>
  <si>
    <t xml:space="preserve">Производственная практика </t>
  </si>
  <si>
    <t>Промежуточная аттестация</t>
  </si>
  <si>
    <t xml:space="preserve">Государственная итоговая аттестация </t>
  </si>
  <si>
    <t>Каникулы</t>
  </si>
  <si>
    <t>Всего</t>
  </si>
  <si>
    <t>по профилю специальности</t>
  </si>
  <si>
    <t>преддипломная</t>
  </si>
  <si>
    <t>I курс</t>
  </si>
  <si>
    <t>II курс</t>
  </si>
  <si>
    <t>III курс</t>
  </si>
  <si>
    <t>IV курс</t>
  </si>
  <si>
    <t>Индекс</t>
  </si>
  <si>
    <t>Наименование циклов, дисциплин, профессиональных модулей, междисциплинарных курсов, практик</t>
  </si>
  <si>
    <t>формы промежуточной аттестации</t>
  </si>
  <si>
    <t>Учебная нагрузка обучающихся (час.)</t>
  </si>
  <si>
    <t>лабораторных и практических занятий</t>
  </si>
  <si>
    <t>курсовых работ (проектов)</t>
  </si>
  <si>
    <t>О.00</t>
  </si>
  <si>
    <t>Общеобразовательный цикл</t>
  </si>
  <si>
    <t>Иностранный язык</t>
  </si>
  <si>
    <t>ДЗ</t>
  </si>
  <si>
    <t>Математика</t>
  </si>
  <si>
    <t>Э</t>
  </si>
  <si>
    <t>Физическая культура</t>
  </si>
  <si>
    <t>Основы безопасности жизнедеятельности</t>
  </si>
  <si>
    <t>История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</si>
  <si>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</si>
  <si>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</si>
  <si>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</si>
  <si>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</si>
  <si>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</si>
  <si>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</si>
  <si>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</si>
  <si>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з,з,з,з,з,з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</si>
  <si>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</si>
  <si>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</si>
  <si>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</si>
  <si>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</si>
  <si>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</si>
  <si>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ЕН.03</t>
  </si>
  <si>
    <t>П.00</t>
  </si>
  <si>
    <t>ОП.00</t>
  </si>
  <si>
    <t>Общепрофессиональные дисциплины</t>
  </si>
  <si>
    <t>ОП.01</t>
  </si>
  <si>
    <t>Материаловедение</t>
  </si>
  <si>
    <t>ОП.02</t>
  </si>
  <si>
    <t>Экономика организации</t>
  </si>
  <si>
    <t>ОП.03</t>
  </si>
  <si>
    <t>Рисунок с основами перспективы</t>
  </si>
  <si>
    <t>ОП.04</t>
  </si>
  <si>
    <t>Живопись с основами цветоведения</t>
  </si>
  <si>
    <t>ОП.05</t>
  </si>
  <si>
    <t>История дизайна</t>
  </si>
  <si>
    <t>ОП.06</t>
  </si>
  <si>
    <t>История изобразительного искусства</t>
  </si>
  <si>
    <t>ОП.07</t>
  </si>
  <si>
    <t>Безопасность жизнедеятельности</t>
  </si>
  <si>
    <t>ОП.08</t>
  </si>
  <si>
    <t>Основы дизайна</t>
  </si>
  <si>
    <t>ОП.09</t>
  </si>
  <si>
    <t>Дизайн и рекламные технологии</t>
  </si>
  <si>
    <t>ОП.10</t>
  </si>
  <si>
    <t>Черчение</t>
  </si>
  <si>
    <t>ПМ.00</t>
  </si>
  <si>
    <t>ПМ.01</t>
  </si>
  <si>
    <t>Разработка художественно-конструкторских (дизайнерских) проектов промышленной продукции, предметно-пространственных комплексов</t>
  </si>
  <si>
    <t>МДК.01.01</t>
  </si>
  <si>
    <t>Дизайн-проектирование (композиция, макетирование, современные концепции в искусстве)</t>
  </si>
  <si>
    <t>МДК.01.02</t>
  </si>
  <si>
    <t>Основы проектной и компьютерной графики</t>
  </si>
  <si>
    <t>МДК.01.03</t>
  </si>
  <si>
    <t>Методы расчета основных технико-экономических показателей проектирования</t>
  </si>
  <si>
    <t>ПП.01</t>
  </si>
  <si>
    <t>ПМ.02</t>
  </si>
  <si>
    <t>МДК.02.01</t>
  </si>
  <si>
    <t>Выполнение художественно-конструкторских проектов в материале</t>
  </si>
  <si>
    <t>МДК.02.02</t>
  </si>
  <si>
    <t>Основы конструкторско-технологического обеспечения дизайна</t>
  </si>
  <si>
    <t>УП.02</t>
  </si>
  <si>
    <t>ПП.02</t>
  </si>
  <si>
    <t>ПМ.03</t>
  </si>
  <si>
    <t>Контроль за изготовлением изделий в производстве в части соответствия их авторскому образцу</t>
  </si>
  <si>
    <t>МДК.03.01</t>
  </si>
  <si>
    <t>Основы стандартизации, сертификации и метрологии</t>
  </si>
  <si>
    <t>МДК.03.02</t>
  </si>
  <si>
    <t>Основы управления качеством</t>
  </si>
  <si>
    <t>УП.03</t>
  </si>
  <si>
    <t>ПП.03</t>
  </si>
  <si>
    <t>ПМ.04</t>
  </si>
  <si>
    <t>Организация работы коллектива исполнителей</t>
  </si>
  <si>
    <t>МДК.04.01</t>
  </si>
  <si>
    <t>УП.04</t>
  </si>
  <si>
    <t>ПП.04</t>
  </si>
  <si>
    <t>ПМ.05</t>
  </si>
  <si>
    <t>МДК.05.01</t>
  </si>
  <si>
    <t>Исполнитель художественно-оформительских работ</t>
  </si>
  <si>
    <t>УП.05</t>
  </si>
  <si>
    <t>ПП.05</t>
  </si>
  <si>
    <t xml:space="preserve">Всего </t>
  </si>
  <si>
    <t>ПДП</t>
  </si>
  <si>
    <t>ГИА</t>
  </si>
  <si>
    <t>Государственная итоговая аттестация</t>
  </si>
  <si>
    <t>дисциплин и МДК</t>
  </si>
  <si>
    <t>учебной практики</t>
  </si>
  <si>
    <t>производст. практики</t>
  </si>
  <si>
    <t>преддиплом. практики</t>
  </si>
  <si>
    <t>экзаменов</t>
  </si>
  <si>
    <t>дифф.зачетов</t>
  </si>
  <si>
    <t>зачетов</t>
  </si>
  <si>
    <t>ОГСЭ</t>
  </si>
  <si>
    <t>О.П.</t>
  </si>
  <si>
    <t>ЕН</t>
  </si>
  <si>
    <t>Народное искусство края</t>
  </si>
  <si>
    <t>ОГСЭ.05</t>
  </si>
  <si>
    <t>ОГСЭ.06</t>
  </si>
  <si>
    <t>Литература</t>
  </si>
  <si>
    <t>Культура общения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</si>
  <si>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</si>
  <si>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</si>
  <si>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</si>
  <si>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</si>
  <si>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</si>
  <si>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</si>
  <si>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</si>
  <si>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</si>
  <si>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</si>
  <si>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</si>
  <si>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</si>
  <si>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Психология общения</t>
  </si>
  <si>
    <t>Русский язык</t>
  </si>
  <si>
    <t>Техническое исполнение художественно-конструкторских (дизайнерских) проектов в материале</t>
  </si>
  <si>
    <t>Основы менеджмента, управление персоналом</t>
  </si>
  <si>
    <t>Бюджет времени (в неделях) - 54.02.01 Дизайн (по отраслям)</t>
  </si>
  <si>
    <t>Информационное обеспечение профессиональной деятельности</t>
  </si>
  <si>
    <t>ОУД.12</t>
  </si>
  <si>
    <t>Информатика</t>
  </si>
  <si>
    <t>Учебная практика по разработке художественно-конструкторских (дизайнерских) проектов промышленной продукции, предметно-пространственных комплексов</t>
  </si>
  <si>
    <t>Производственная практика по разработке художественно-конструкторских (дизайнерских) проектов промышленной продукции, предметно-пространственных комплексов</t>
  </si>
  <si>
    <t>Учебная практика по техническому исполнению художественно-конструкторских (дизайнерских) проектов в материале</t>
  </si>
  <si>
    <t>Учебная практика по контролю за изготовлением изделий в производстве в части соответствия их авторскому образцу</t>
  </si>
  <si>
    <t>Производственная практика по контролю за изготовлением изделий в производстве в части соответствия их авторскому образцу</t>
  </si>
  <si>
    <t>Учебная практика по организации работы коллектива исполнителей</t>
  </si>
  <si>
    <t>Производственная практика по организации работы коллектива исполнителей</t>
  </si>
  <si>
    <t xml:space="preserve">Учебная практика по выполнению работ по профессии «Исполнитель художественно-оформительских работ» </t>
  </si>
  <si>
    <t xml:space="preserve">Производственная практика по выполнению работ по профессии «Исполнитель художественно-оформительских работ» </t>
  </si>
  <si>
    <t>Язык и культура Татарстана</t>
  </si>
  <si>
    <t>УП.01.01</t>
  </si>
  <si>
    <t>УП.01.02</t>
  </si>
  <si>
    <t>ДЗ,ДЗ</t>
  </si>
  <si>
    <t>Учебная практика по работе на пленэре</t>
  </si>
  <si>
    <t>Выполнение работ по профессии "Исполнитель художественно-оформительских работ "</t>
  </si>
  <si>
    <t>ДЗ,-,ДЗ,ДЗ</t>
  </si>
  <si>
    <t>ДЗ,-,ДЗ</t>
  </si>
  <si>
    <t>Объем образовательной нагрузки</t>
  </si>
  <si>
    <t>Во взаимодействии с преподавателем</t>
  </si>
  <si>
    <t>в т.ч. по учебным дисциплинам и МДК</t>
  </si>
  <si>
    <t>Всего учебных занятий</t>
  </si>
  <si>
    <t>Самостоятельная учебная работа</t>
  </si>
  <si>
    <t>Нагрузка на дисциплины и МДК</t>
  </si>
  <si>
    <t>Распределение учебной нагрузки по курсам и семестрам (час. в семестр)</t>
  </si>
  <si>
    <t>Скетчинг</t>
  </si>
  <si>
    <t>теоретическое обучение</t>
  </si>
  <si>
    <t>По практике производственной и учебной</t>
  </si>
  <si>
    <t>Консультации</t>
  </si>
  <si>
    <t>Промежуточнапя аттестация</t>
  </si>
  <si>
    <t>Иностранный язык в профессиональной деятельности</t>
  </si>
  <si>
    <t>ОГСЭ.07</t>
  </si>
  <si>
    <t>Искусство</t>
  </si>
  <si>
    <r>
      <t xml:space="preserve">4 сем. 23 нед.   </t>
    </r>
    <r>
      <rPr>
        <sz val="9"/>
        <color indexed="10"/>
        <rFont val="Times New Roman"/>
        <family val="1"/>
      </rPr>
      <t>21</t>
    </r>
  </si>
  <si>
    <r>
      <t xml:space="preserve">5 сем. 16 нед.   </t>
    </r>
    <r>
      <rPr>
        <sz val="9"/>
        <color indexed="10"/>
        <rFont val="Times New Roman"/>
        <family val="1"/>
      </rPr>
      <t xml:space="preserve">15 </t>
    </r>
  </si>
  <si>
    <r>
      <t xml:space="preserve">6 сем. 24 нед.     </t>
    </r>
    <r>
      <rPr>
        <sz val="9"/>
        <color indexed="10"/>
        <rFont val="Times New Roman"/>
        <family val="1"/>
      </rPr>
      <t xml:space="preserve">22 </t>
    </r>
  </si>
  <si>
    <r>
      <t xml:space="preserve">7 сем. 16 нед.     </t>
    </r>
    <r>
      <rPr>
        <sz val="9"/>
        <color indexed="10"/>
        <rFont val="Times New Roman"/>
        <family val="1"/>
      </rPr>
      <t>12</t>
    </r>
  </si>
  <si>
    <r>
      <t xml:space="preserve">8 сем. 13 нед.     </t>
    </r>
    <r>
      <rPr>
        <sz val="9"/>
        <color indexed="10"/>
        <rFont val="Times New Roman"/>
        <family val="1"/>
      </rPr>
      <t>11</t>
    </r>
  </si>
  <si>
    <t>Экзамен по модулю ПМ.01</t>
  </si>
  <si>
    <t>Эм</t>
  </si>
  <si>
    <t>Экзамен по модулю ПМ.02</t>
  </si>
  <si>
    <t>Экзамен по модулю ПМ.03</t>
  </si>
  <si>
    <t>Экзамен по модулю ПМ.04</t>
  </si>
  <si>
    <t>Экзамен квалификационный</t>
  </si>
  <si>
    <t>Эк</t>
  </si>
  <si>
    <t>КДЗ</t>
  </si>
  <si>
    <t>0/3/1</t>
  </si>
  <si>
    <t>0/2/1</t>
  </si>
  <si>
    <t>Родная литература</t>
  </si>
  <si>
    <t>Обществознание</t>
  </si>
  <si>
    <t>должно быть</t>
  </si>
  <si>
    <t xml:space="preserve">Производственная практика (преддипломная) </t>
  </si>
  <si>
    <t>Производственная практика по техническому исполнению художественно-конструкторских (дизайнерских) проектов в материале</t>
  </si>
  <si>
    <t>в т.ч. в форме практической поодготовки</t>
  </si>
  <si>
    <t>Дополнительные учебные дисциплины (по выбору)</t>
  </si>
  <si>
    <t>на самост. Работу</t>
  </si>
  <si>
    <t>остато</t>
  </si>
  <si>
    <t>часы в семестре</t>
  </si>
  <si>
    <t>недель в семестре</t>
  </si>
  <si>
    <t>семестр</t>
  </si>
  <si>
    <t>11 нед - 35 ч., 4 нед - 34 ч.</t>
  </si>
  <si>
    <t>22 нед - 33 ч.</t>
  </si>
  <si>
    <t>12 нед - 34 ч.</t>
  </si>
  <si>
    <t>5 нед - 31 ч., 6 нед - 32 ч.</t>
  </si>
  <si>
    <t>самостоят. Работы</t>
  </si>
  <si>
    <t xml:space="preserve"> ДЗ</t>
  </si>
  <si>
    <r>
      <t xml:space="preserve">Государственная (итоговая) аттестация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1.1.Выпускная квалификационная работа (дипломная работа)                                                                                                                                                                                                                                                                    Подготовка выпускной квалификационной работы с 18 мая по 14 июня (всего 4 нед.)                                                                                                                                              Защита выпускной квалификационной работы  с 15 июня по 28 июня (всего 2 нед.)                                                                                </t>
    </r>
  </si>
  <si>
    <t>Общепрофессиональный цикл</t>
  </si>
  <si>
    <t>Профессиональный цикл</t>
  </si>
  <si>
    <t>Физика</t>
  </si>
  <si>
    <t>Химия</t>
  </si>
  <si>
    <t>Биология</t>
  </si>
  <si>
    <t>География</t>
  </si>
  <si>
    <t>ОУД.13</t>
  </si>
  <si>
    <t>ОУД.14</t>
  </si>
  <si>
    <t>Индивидуальный проект</t>
  </si>
  <si>
    <t>з</t>
  </si>
  <si>
    <t>семестры</t>
  </si>
  <si>
    <t>дисциплина</t>
  </si>
  <si>
    <t>всего часов</t>
  </si>
  <si>
    <t>МДК 01.01</t>
  </si>
  <si>
    <t>МДК 02.01</t>
  </si>
  <si>
    <t>МДК 04.01</t>
  </si>
  <si>
    <t>МДК 05.01</t>
  </si>
  <si>
    <t>вертикаль</t>
  </si>
  <si>
    <r>
      <t xml:space="preserve">1 сем. 17 нед.  </t>
    </r>
    <r>
      <rPr>
        <sz val="9"/>
        <color indexed="10"/>
        <rFont val="Times New Roman"/>
        <family val="1"/>
      </rPr>
      <t>16</t>
    </r>
    <r>
      <rPr>
        <sz val="9"/>
        <color indexed="8"/>
        <rFont val="Times New Roman"/>
        <family val="1"/>
      </rPr>
      <t xml:space="preserve">   </t>
    </r>
  </si>
  <si>
    <r>
      <t xml:space="preserve">2 сем. 22 нед.    </t>
    </r>
    <r>
      <rPr>
        <sz val="9"/>
        <color indexed="10"/>
        <rFont val="Times New Roman"/>
        <family val="1"/>
      </rPr>
      <t>23</t>
    </r>
  </si>
  <si>
    <r>
      <t xml:space="preserve">3 сем. 17 нед.     </t>
    </r>
    <r>
      <rPr>
        <sz val="9"/>
        <color indexed="10"/>
        <rFont val="Times New Roman"/>
        <family val="1"/>
      </rPr>
      <t>16</t>
    </r>
  </si>
  <si>
    <t>Э,-,-,-,-,-,-,Э</t>
  </si>
  <si>
    <t>Э,-,Э,-,-,-,-,Э</t>
  </si>
  <si>
    <t>0\2\4</t>
  </si>
  <si>
    <t>0\2\1</t>
  </si>
  <si>
    <t>0/8/2</t>
  </si>
  <si>
    <t>0/6/2</t>
  </si>
  <si>
    <t>0/22/7</t>
  </si>
  <si>
    <t>15 нед - 36 ч., 1 нед - 35 ч.</t>
  </si>
  <si>
    <t>828 ч.- 72 (конц.практика)= 756 ч. - 81 ч.сам. = 675 ч.</t>
  </si>
  <si>
    <t>576 ч. - 1 ч. сам.= 575 ч.</t>
  </si>
  <si>
    <t>20 нед - 32 ч., 1 нед - 35 ч.</t>
  </si>
  <si>
    <t>576 ч. - 36 (конц.практика) = 540 ч.- 19 ч. Сам. = 521 ч.</t>
  </si>
  <si>
    <t>864 ч. - 72 (конц.практика)= 792 ч. - 66 сам. = 726 ч.</t>
  </si>
  <si>
    <t>576 ч. - 144 (конц.практика)=  432 ч. - 24 ч. Сам. = 408 ч.</t>
  </si>
  <si>
    <t>468 ч. - 72 (конц.практика)= 396 ч. - 49 ч. Сам = 347 ч</t>
  </si>
  <si>
    <t>конс</t>
  </si>
  <si>
    <t>экзам</t>
  </si>
  <si>
    <t>УДп.15.1</t>
  </si>
  <si>
    <t>УДп.15.2</t>
  </si>
  <si>
    <t>УДп.15.3</t>
  </si>
  <si>
    <t>0\7\7</t>
  </si>
  <si>
    <t>0/4/9</t>
  </si>
  <si>
    <t>0/26/16</t>
  </si>
  <si>
    <t>0/37/28</t>
  </si>
  <si>
    <t>2. План учебного процесса - 54.02.01.  Дизайн (по отраслям), 2023-2027, кл.рук. Хусаинова И.Н.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</si>
</sst>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[$-FC19]d\ mmmm\ yyyy\ &quot;г.&quot;"/>
  </numFmts>
  <fonts count="6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9"/>
      <color indexed="1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9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4" fontId="0" fillId="0" borderId="0" applyFill="0" applyBorder="0" applyAlignment="0" applyProtection="0"/>
    <xf numFmtId="17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33" borderId="1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33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7" borderId="20" xfId="0" applyFont="1" applyFill="1" applyBorder="1" applyAlignment="1">
      <alignment/>
    </xf>
    <xf numFmtId="0" fontId="6" fillId="37" borderId="21" xfId="0" applyFont="1" applyFill="1" applyBorder="1" applyAlignment="1">
      <alignment/>
    </xf>
    <xf numFmtId="0" fontId="6" fillId="37" borderId="22" xfId="0" applyNumberFormat="1" applyFont="1" applyFill="1" applyBorder="1" applyAlignment="1">
      <alignment horizontal="center" wrapText="1"/>
    </xf>
    <xf numFmtId="49" fontId="6" fillId="37" borderId="22" xfId="0" applyNumberFormat="1" applyFont="1" applyFill="1" applyBorder="1" applyAlignment="1">
      <alignment horizontal="center" wrapText="1"/>
    </xf>
    <xf numFmtId="49" fontId="6" fillId="37" borderId="23" xfId="0" applyNumberFormat="1" applyFont="1" applyFill="1" applyBorder="1" applyAlignment="1">
      <alignment horizontal="center" wrapText="1"/>
    </xf>
    <xf numFmtId="0" fontId="10" fillId="37" borderId="24" xfId="0" applyFont="1" applyFill="1" applyBorder="1" applyAlignment="1">
      <alignment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6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center" vertical="center"/>
    </xf>
    <xf numFmtId="0" fontId="10" fillId="37" borderId="29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37" borderId="30" xfId="0" applyFont="1" applyFill="1" applyBorder="1" applyAlignment="1">
      <alignment vertical="center"/>
    </xf>
    <xf numFmtId="0" fontId="10" fillId="37" borderId="30" xfId="0" applyFont="1" applyFill="1" applyBorder="1" applyAlignment="1">
      <alignment horizontal="center" vertical="center"/>
    </xf>
    <xf numFmtId="0" fontId="10" fillId="37" borderId="31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vertical="center"/>
    </xf>
    <xf numFmtId="0" fontId="10" fillId="37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9" borderId="26" xfId="0" applyFont="1" applyFill="1" applyBorder="1" applyAlignment="1">
      <alignment horizontal="center" vertical="center"/>
    </xf>
    <xf numFmtId="0" fontId="11" fillId="9" borderId="33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0" fillId="37" borderId="25" xfId="0" applyFont="1" applyFill="1" applyBorder="1" applyAlignment="1">
      <alignment horizontal="center" vertical="center"/>
    </xf>
    <xf numFmtId="0" fontId="11" fillId="9" borderId="34" xfId="0" applyFont="1" applyFill="1" applyBorder="1" applyAlignment="1">
      <alignment horizontal="center" vertical="center"/>
    </xf>
    <xf numFmtId="0" fontId="16" fillId="37" borderId="35" xfId="0" applyFont="1" applyFill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17" xfId="0" applyFont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14" fontId="10" fillId="37" borderId="24" xfId="0" applyNumberFormat="1" applyFont="1" applyFill="1" applyBorder="1" applyAlignment="1">
      <alignment horizontal="center" vertical="center" wrapText="1"/>
    </xf>
    <xf numFmtId="14" fontId="6" fillId="37" borderId="24" xfId="0" applyNumberFormat="1" applyFont="1" applyFill="1" applyBorder="1" applyAlignment="1">
      <alignment horizontal="center" vertical="center"/>
    </xf>
    <xf numFmtId="0" fontId="10" fillId="37" borderId="3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60" fillId="0" borderId="16" xfId="0" applyFont="1" applyBorder="1" applyAlignment="1">
      <alignment/>
    </xf>
    <xf numFmtId="0" fontId="11" fillId="11" borderId="13" xfId="0" applyFont="1" applyFill="1" applyBorder="1" applyAlignment="1">
      <alignment horizontal="left" vertical="center" wrapText="1"/>
    </xf>
    <xf numFmtId="0" fontId="11" fillId="33" borderId="38" xfId="0" applyFont="1" applyFill="1" applyBorder="1" applyAlignment="1">
      <alignment vertical="center"/>
    </xf>
    <xf numFmtId="0" fontId="0" fillId="0" borderId="0" xfId="0" applyNumberFormat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19" fillId="0" borderId="16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right" wrapText="1"/>
    </xf>
    <xf numFmtId="0" fontId="0" fillId="0" borderId="16" xfId="0" applyBorder="1" applyAlignment="1">
      <alignment horizontal="center" vertical="center" wrapText="1"/>
    </xf>
    <xf numFmtId="0" fontId="11" fillId="33" borderId="39" xfId="0" applyFont="1" applyFill="1" applyBorder="1" applyAlignment="1">
      <alignment/>
    </xf>
    <xf numFmtId="0" fontId="11" fillId="33" borderId="16" xfId="60" applyNumberFormat="1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>
      <alignment/>
    </xf>
    <xf numFmtId="0" fontId="10" fillId="37" borderId="35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49" fontId="11" fillId="36" borderId="1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40" xfId="0" applyFont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10" fillId="37" borderId="25" xfId="0" applyFont="1" applyFill="1" applyBorder="1" applyAlignment="1">
      <alignment horizontal="center"/>
    </xf>
    <xf numFmtId="0" fontId="11" fillId="33" borderId="10" xfId="0" applyFont="1" applyFill="1" applyBorder="1" applyAlignment="1">
      <alignment vertical="top" wrapText="1"/>
    </xf>
    <xf numFmtId="0" fontId="10" fillId="37" borderId="41" xfId="0" applyFont="1" applyFill="1" applyBorder="1" applyAlignment="1">
      <alignment horizontal="left" vertical="center"/>
    </xf>
    <xf numFmtId="0" fontId="10" fillId="37" borderId="35" xfId="0" applyFont="1" applyFill="1" applyBorder="1" applyAlignment="1">
      <alignment horizontal="left" vertical="center"/>
    </xf>
    <xf numFmtId="0" fontId="11" fillId="0" borderId="13" xfId="0" applyFont="1" applyBorder="1" applyAlignment="1">
      <alignment/>
    </xf>
    <xf numFmtId="0" fontId="11" fillId="0" borderId="40" xfId="0" applyFont="1" applyBorder="1" applyAlignment="1">
      <alignment/>
    </xf>
    <xf numFmtId="0" fontId="10" fillId="37" borderId="30" xfId="0" applyFont="1" applyFill="1" applyBorder="1" applyAlignment="1">
      <alignment vertical="center" wrapText="1"/>
    </xf>
    <xf numFmtId="0" fontId="10" fillId="37" borderId="20" xfId="0" applyFont="1" applyFill="1" applyBorder="1" applyAlignment="1">
      <alignment vertical="center"/>
    </xf>
    <xf numFmtId="0" fontId="10" fillId="37" borderId="42" xfId="0" applyFont="1" applyFill="1" applyBorder="1" applyAlignment="1">
      <alignment wrapText="1"/>
    </xf>
    <xf numFmtId="0" fontId="10" fillId="37" borderId="24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49" fontId="11" fillId="36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11" borderId="13" xfId="0" applyFont="1" applyFill="1" applyBorder="1" applyAlignment="1">
      <alignment vertic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wrapText="1"/>
    </xf>
    <xf numFmtId="0" fontId="11" fillId="0" borderId="26" xfId="0" applyNumberFormat="1" applyFont="1" applyFill="1" applyBorder="1" applyAlignment="1">
      <alignment horizontal="center" vertical="center"/>
    </xf>
    <xf numFmtId="0" fontId="10" fillId="37" borderId="45" xfId="0" applyFont="1" applyFill="1" applyBorder="1" applyAlignment="1">
      <alignment vertical="center"/>
    </xf>
    <xf numFmtId="0" fontId="10" fillId="37" borderId="28" xfId="0" applyFont="1" applyFill="1" applyBorder="1" applyAlignment="1">
      <alignment vertical="top" wrapText="1"/>
    </xf>
    <xf numFmtId="0" fontId="10" fillId="37" borderId="28" xfId="0" applyNumberFormat="1" applyFont="1" applyFill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0" fontId="11" fillId="0" borderId="10" xfId="0" applyFont="1" applyBorder="1" applyAlignment="1">
      <alignment vertical="top" wrapText="1"/>
    </xf>
    <xf numFmtId="0" fontId="11" fillId="11" borderId="46" xfId="0" applyFont="1" applyFill="1" applyBorder="1" applyAlignment="1">
      <alignment vertical="center"/>
    </xf>
    <xf numFmtId="0" fontId="11" fillId="0" borderId="47" xfId="0" applyFont="1" applyBorder="1" applyAlignment="1">
      <alignment vertical="top" wrapText="1"/>
    </xf>
    <xf numFmtId="0" fontId="11" fillId="0" borderId="33" xfId="0" applyNumberFormat="1" applyFont="1" applyFill="1" applyBorder="1" applyAlignment="1">
      <alignment horizontal="center" vertical="center"/>
    </xf>
    <xf numFmtId="0" fontId="10" fillId="37" borderId="48" xfId="0" applyFont="1" applyFill="1" applyBorder="1" applyAlignment="1">
      <alignment horizontal="left" vertical="center"/>
    </xf>
    <xf numFmtId="0" fontId="10" fillId="37" borderId="24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11" borderId="13" xfId="0" applyFont="1" applyFill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26" xfId="0" applyFont="1" applyBorder="1" applyAlignment="1">
      <alignment vertical="top" wrapText="1"/>
    </xf>
    <xf numFmtId="0" fontId="10" fillId="37" borderId="45" xfId="0" applyFont="1" applyFill="1" applyBorder="1" applyAlignment="1">
      <alignment/>
    </xf>
    <xf numFmtId="0" fontId="11" fillId="0" borderId="46" xfId="0" applyFont="1" applyBorder="1" applyAlignment="1">
      <alignment/>
    </xf>
    <xf numFmtId="0" fontId="11" fillId="0" borderId="50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0" fillId="0" borderId="41" xfId="0" applyFont="1" applyBorder="1" applyAlignment="1">
      <alignment horizontal="left" vertical="center"/>
    </xf>
    <xf numFmtId="0" fontId="10" fillId="0" borderId="30" xfId="0" applyFont="1" applyBorder="1" applyAlignment="1">
      <alignment vertical="center" wrapText="1"/>
    </xf>
    <xf numFmtId="0" fontId="11" fillId="0" borderId="30" xfId="0" applyFont="1" applyBorder="1" applyAlignment="1">
      <alignment/>
    </xf>
    <xf numFmtId="0" fontId="10" fillId="0" borderId="41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horizontal="right" vertical="center" wrapText="1"/>
    </xf>
    <xf numFmtId="0" fontId="10" fillId="0" borderId="52" xfId="0" applyFont="1" applyBorder="1" applyAlignment="1">
      <alignment horizontal="center" vertical="center"/>
    </xf>
    <xf numFmtId="49" fontId="10" fillId="0" borderId="52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1" fillId="0" borderId="28" xfId="0" applyFont="1" applyBorder="1" applyAlignment="1">
      <alignment horizontal="center" vertical="top" wrapText="1"/>
    </xf>
    <xf numFmtId="0" fontId="10" fillId="0" borderId="54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11" fillId="36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36" borderId="16" xfId="60" applyNumberFormat="1" applyFont="1" applyFill="1" applyBorder="1" applyAlignment="1" applyProtection="1">
      <alignment horizontal="center" wrapText="1"/>
      <protection/>
    </xf>
    <xf numFmtId="0" fontId="11" fillId="34" borderId="16" xfId="0" applyFont="1" applyFill="1" applyBorder="1" applyAlignment="1">
      <alignment horizontal="center" vertical="center"/>
    </xf>
    <xf numFmtId="49" fontId="24" fillId="36" borderId="10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25" fillId="0" borderId="16" xfId="0" applyFont="1" applyBorder="1" applyAlignment="1">
      <alignment/>
    </xf>
    <xf numFmtId="0" fontId="11" fillId="0" borderId="16" xfId="0" applyFont="1" applyBorder="1" applyAlignment="1">
      <alignment vertical="center" wrapText="1"/>
    </xf>
    <xf numFmtId="0" fontId="11" fillId="33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wrapText="1"/>
    </xf>
    <xf numFmtId="0" fontId="11" fillId="0" borderId="16" xfId="0" applyFont="1" applyBorder="1" applyAlignment="1">
      <alignment/>
    </xf>
    <xf numFmtId="0" fontId="25" fillId="0" borderId="16" xfId="0" applyFont="1" applyBorder="1" applyAlignment="1">
      <alignment wrapText="1"/>
    </xf>
    <xf numFmtId="0" fontId="0" fillId="0" borderId="38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58" fillId="0" borderId="16" xfId="0" applyFont="1" applyBorder="1" applyAlignment="1">
      <alignment/>
    </xf>
    <xf numFmtId="0" fontId="11" fillId="0" borderId="16" xfId="0" applyFont="1" applyBorder="1" applyAlignment="1">
      <alignment vertical="top" wrapText="1"/>
    </xf>
    <xf numFmtId="0" fontId="11" fillId="34" borderId="17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9" fillId="36" borderId="17" xfId="0" applyFont="1" applyFill="1" applyBorder="1" applyAlignment="1">
      <alignment horizontal="center"/>
    </xf>
    <xf numFmtId="0" fontId="19" fillId="36" borderId="5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9" fontId="10" fillId="37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0" fontId="23" fillId="0" borderId="16" xfId="0" applyFont="1" applyBorder="1" applyAlignment="1">
      <alignment horizontal="right" wrapText="1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11" fillId="0" borderId="33" xfId="0" applyFont="1" applyBorder="1" applyAlignment="1">
      <alignment vertical="top" wrapText="1"/>
    </xf>
    <xf numFmtId="0" fontId="0" fillId="0" borderId="57" xfId="0" applyBorder="1" applyAlignment="1">
      <alignment/>
    </xf>
    <xf numFmtId="0" fontId="0" fillId="2" borderId="57" xfId="0" applyFill="1" applyBorder="1" applyAlignment="1">
      <alignment/>
    </xf>
    <xf numFmtId="0" fontId="11" fillId="33" borderId="17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0" fontId="11" fillId="0" borderId="16" xfId="0" applyFont="1" applyFill="1" applyBorder="1" applyAlignment="1">
      <alignment wrapText="1"/>
    </xf>
    <xf numFmtId="0" fontId="0" fillId="0" borderId="58" xfId="0" applyFill="1" applyBorder="1" applyAlignment="1">
      <alignment/>
    </xf>
    <xf numFmtId="0" fontId="0" fillId="8" borderId="16" xfId="0" applyFill="1" applyBorder="1" applyAlignment="1">
      <alignment/>
    </xf>
    <xf numFmtId="0" fontId="11" fillId="33" borderId="16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wrapText="1"/>
    </xf>
    <xf numFmtId="0" fontId="11" fillId="10" borderId="39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" borderId="16" xfId="0" applyFont="1" applyFill="1" applyBorder="1" applyAlignment="1">
      <alignment vertical="center"/>
    </xf>
    <xf numFmtId="0" fontId="10" fillId="33" borderId="52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0" borderId="59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 vertical="center" textRotation="90"/>
    </xf>
    <xf numFmtId="0" fontId="6" fillId="0" borderId="58" xfId="0" applyFont="1" applyBorder="1" applyAlignment="1">
      <alignment horizontal="center" vertical="center" textRotation="90"/>
    </xf>
    <xf numFmtId="0" fontId="6" fillId="0" borderId="61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62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textRotation="90" wrapText="1"/>
    </xf>
    <xf numFmtId="0" fontId="6" fillId="0" borderId="58" xfId="0" applyFont="1" applyBorder="1" applyAlignment="1">
      <alignment horizontal="center" vertical="center" textRotation="90" wrapText="1"/>
    </xf>
    <xf numFmtId="0" fontId="6" fillId="0" borderId="61" xfId="0" applyFont="1" applyBorder="1" applyAlignment="1">
      <alignment horizontal="center" vertical="center" textRotation="90" wrapText="1"/>
    </xf>
    <xf numFmtId="0" fontId="6" fillId="33" borderId="57" xfId="0" applyFont="1" applyFill="1" applyBorder="1" applyAlignment="1">
      <alignment horizontal="center" vertical="center" textRotation="90" wrapText="1"/>
    </xf>
    <xf numFmtId="0" fontId="6" fillId="33" borderId="61" xfId="0" applyFont="1" applyFill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top" wrapText="1"/>
    </xf>
    <xf numFmtId="0" fontId="11" fillId="0" borderId="6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textRotation="90"/>
    </xf>
    <xf numFmtId="0" fontId="6" fillId="0" borderId="66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6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0" fillId="0" borderId="68" xfId="0" applyFont="1" applyBorder="1" applyAlignment="1">
      <alignment vertical="top" wrapText="1"/>
    </xf>
    <xf numFmtId="0" fontId="10" fillId="0" borderId="38" xfId="0" applyFont="1" applyBorder="1" applyAlignment="1">
      <alignment vertical="top" wrapText="1"/>
    </xf>
    <xf numFmtId="0" fontId="10" fillId="0" borderId="69" xfId="0" applyFont="1" applyBorder="1" applyAlignment="1">
      <alignment horizontal="center" vertical="center" textRotation="90"/>
    </xf>
    <xf numFmtId="0" fontId="10" fillId="0" borderId="65" xfId="0" applyFont="1" applyBorder="1" applyAlignment="1">
      <alignment horizontal="center" vertical="center" textRotation="90"/>
    </xf>
    <xf numFmtId="0" fontId="10" fillId="0" borderId="70" xfId="0" applyFont="1" applyBorder="1" applyAlignment="1">
      <alignment horizontal="center" vertical="center" textRotation="90"/>
    </xf>
    <xf numFmtId="0" fontId="11" fillId="0" borderId="2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 shrinkToFit="1"/>
    </xf>
    <xf numFmtId="0" fontId="11" fillId="34" borderId="33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58" fillId="0" borderId="0" xfId="0" applyFont="1" applyFill="1" applyAlignment="1">
      <alignment/>
    </xf>
    <xf numFmtId="0" fontId="11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 horizontal="center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16" fontId="0" fillId="0" borderId="0" xfId="0" applyNumberForma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12.140625" style="0" customWidth="1"/>
    <col min="2" max="2" width="21.57421875" style="0" customWidth="1"/>
    <col min="4" max="4" width="15.421875" style="0" customWidth="1"/>
    <col min="5" max="5" width="15.28125" style="0" customWidth="1"/>
    <col min="6" max="6" width="15.00390625" style="0" customWidth="1"/>
    <col min="7" max="7" width="16.28125" style="0" customWidth="1"/>
  </cols>
  <sheetData>
    <row r="3" spans="1:9" ht="15">
      <c r="A3" s="239" t="s">
        <v>135</v>
      </c>
      <c r="B3" s="239"/>
      <c r="C3" s="239"/>
      <c r="D3" s="239"/>
      <c r="E3" s="239"/>
      <c r="F3" s="239"/>
      <c r="G3" s="239"/>
      <c r="H3" s="239"/>
      <c r="I3" s="239"/>
    </row>
    <row r="4" spans="1:9" ht="15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4.25" hidden="1">
      <c r="A5" s="1"/>
      <c r="B5" s="1"/>
      <c r="C5" s="1"/>
      <c r="D5" s="1"/>
      <c r="E5" s="1"/>
      <c r="F5" s="1"/>
      <c r="G5" s="1"/>
      <c r="H5" s="1"/>
      <c r="I5" s="1"/>
    </row>
    <row r="6" spans="1:9" ht="14.25" hidden="1">
      <c r="A6" s="1"/>
      <c r="B6" s="1"/>
      <c r="C6" s="1"/>
      <c r="D6" s="1"/>
      <c r="E6" s="1"/>
      <c r="F6" s="1"/>
      <c r="G6" s="1"/>
      <c r="H6" s="1"/>
      <c r="I6" s="1"/>
    </row>
    <row r="7" spans="1:9" ht="36" customHeight="1">
      <c r="A7" s="240" t="s">
        <v>0</v>
      </c>
      <c r="B7" s="241" t="s">
        <v>1</v>
      </c>
      <c r="C7" s="241" t="s">
        <v>2</v>
      </c>
      <c r="D7" s="241" t="s">
        <v>3</v>
      </c>
      <c r="E7" s="241"/>
      <c r="F7" s="241" t="s">
        <v>4</v>
      </c>
      <c r="G7" s="241" t="s">
        <v>5</v>
      </c>
      <c r="H7" s="242" t="s">
        <v>6</v>
      </c>
      <c r="I7" s="240" t="s">
        <v>7</v>
      </c>
    </row>
    <row r="8" spans="1:9" ht="40.5" customHeight="1">
      <c r="A8" s="240"/>
      <c r="B8" s="241"/>
      <c r="C8" s="241"/>
      <c r="D8" s="3" t="s">
        <v>8</v>
      </c>
      <c r="E8" s="2" t="s">
        <v>9</v>
      </c>
      <c r="F8" s="241"/>
      <c r="G8" s="241"/>
      <c r="H8" s="243"/>
      <c r="I8" s="240"/>
    </row>
    <row r="9" spans="1:9" ht="14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11" ht="14.25">
      <c r="A10" s="5" t="s">
        <v>10</v>
      </c>
      <c r="B10" s="5">
        <v>39</v>
      </c>
      <c r="C10" s="5">
        <v>0</v>
      </c>
      <c r="D10" s="5">
        <v>0</v>
      </c>
      <c r="E10" s="5">
        <v>0</v>
      </c>
      <c r="F10" s="5">
        <v>2</v>
      </c>
      <c r="G10" s="5">
        <v>0</v>
      </c>
      <c r="H10" s="5">
        <v>11</v>
      </c>
      <c r="I10" s="5">
        <v>52</v>
      </c>
      <c r="J10" s="6"/>
      <c r="K10" s="7"/>
    </row>
    <row r="11" spans="1:11" ht="14.25">
      <c r="A11" s="5" t="s">
        <v>11</v>
      </c>
      <c r="B11" s="5">
        <v>33</v>
      </c>
      <c r="C11" s="5">
        <v>4</v>
      </c>
      <c r="D11" s="5">
        <v>2</v>
      </c>
      <c r="E11" s="5">
        <v>0</v>
      </c>
      <c r="F11" s="5">
        <v>2</v>
      </c>
      <c r="G11" s="5">
        <v>0</v>
      </c>
      <c r="H11" s="5">
        <v>11</v>
      </c>
      <c r="I11" s="5">
        <v>52</v>
      </c>
      <c r="J11" s="6"/>
      <c r="K11" s="7"/>
    </row>
    <row r="12" spans="1:11" ht="14.25">
      <c r="A12" s="5" t="s">
        <v>12</v>
      </c>
      <c r="B12" s="5">
        <v>31</v>
      </c>
      <c r="C12" s="5">
        <v>3</v>
      </c>
      <c r="D12" s="5">
        <v>6</v>
      </c>
      <c r="E12" s="5">
        <v>0</v>
      </c>
      <c r="F12" s="5">
        <v>2</v>
      </c>
      <c r="G12" s="5">
        <v>0</v>
      </c>
      <c r="H12" s="5">
        <v>10</v>
      </c>
      <c r="I12" s="5">
        <v>52</v>
      </c>
      <c r="J12" s="6"/>
      <c r="K12" s="7"/>
    </row>
    <row r="13" spans="1:10" ht="14.25">
      <c r="A13" s="5" t="s">
        <v>13</v>
      </c>
      <c r="B13" s="5">
        <v>21</v>
      </c>
      <c r="C13" s="5">
        <v>3</v>
      </c>
      <c r="D13" s="5">
        <v>5</v>
      </c>
      <c r="E13" s="5">
        <v>4</v>
      </c>
      <c r="F13" s="5">
        <v>2</v>
      </c>
      <c r="G13" s="5">
        <v>6</v>
      </c>
      <c r="H13" s="5">
        <v>2</v>
      </c>
      <c r="I13" s="5">
        <v>43</v>
      </c>
      <c r="J13" s="6"/>
    </row>
    <row r="14" spans="1:9" ht="14.25">
      <c r="A14" s="8" t="s">
        <v>7</v>
      </c>
      <c r="B14" s="5">
        <v>124</v>
      </c>
      <c r="C14" s="5">
        <v>10</v>
      </c>
      <c r="D14" s="5">
        <v>13</v>
      </c>
      <c r="E14" s="5">
        <v>4</v>
      </c>
      <c r="F14" s="5">
        <v>8</v>
      </c>
      <c r="G14" s="5">
        <v>6</v>
      </c>
      <c r="H14" s="5">
        <v>34</v>
      </c>
      <c r="I14" s="5">
        <v>199</v>
      </c>
    </row>
  </sheetData>
  <sheetProtection selectLockedCells="1" selectUnlockedCells="1"/>
  <mergeCells count="9">
    <mergeCell ref="A3:I3"/>
    <mergeCell ref="A7:A8"/>
    <mergeCell ref="B7:B8"/>
    <mergeCell ref="C7:C8"/>
    <mergeCell ref="D7:E7"/>
    <mergeCell ref="F7:F8"/>
    <mergeCell ref="G7:G8"/>
    <mergeCell ref="H7:H8"/>
    <mergeCell ref="I7:I8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6"/>
  <sheetViews>
    <sheetView tabSelected="1" zoomScale="43" zoomScaleNormal="43" zoomScalePageLayoutView="0" workbookViewId="0" topLeftCell="A85">
      <selection activeCell="Y101" sqref="Y101"/>
    </sheetView>
  </sheetViews>
  <sheetFormatPr defaultColWidth="9.140625" defaultRowHeight="15"/>
  <cols>
    <col min="1" max="1" width="9.28125" style="0" customWidth="1"/>
    <col min="2" max="2" width="40.140625" style="0" customWidth="1"/>
    <col min="3" max="3" width="13.57421875" style="0" customWidth="1"/>
    <col min="4" max="4" width="8.421875" style="0" customWidth="1"/>
    <col min="5" max="21" width="6.7109375" style="0" customWidth="1"/>
    <col min="24" max="24" width="10.140625" style="0" bestFit="1" customWidth="1"/>
    <col min="26" max="26" width="17.7109375" style="0" customWidth="1"/>
    <col min="28" max="28" width="12.421875" style="0" customWidth="1"/>
  </cols>
  <sheetData>
    <row r="1" spans="1:21" ht="13.5" customHeight="1" thickBot="1">
      <c r="A1" s="268" t="s">
        <v>250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6" ht="24" customHeight="1">
      <c r="A2" s="269" t="s">
        <v>14</v>
      </c>
      <c r="B2" s="273" t="s">
        <v>15</v>
      </c>
      <c r="C2" s="277" t="s">
        <v>16</v>
      </c>
      <c r="D2" s="251" t="s">
        <v>156</v>
      </c>
      <c r="E2" s="257" t="s">
        <v>17</v>
      </c>
      <c r="F2" s="257"/>
      <c r="G2" s="257"/>
      <c r="H2" s="257"/>
      <c r="I2" s="257"/>
      <c r="J2" s="257"/>
      <c r="K2" s="257"/>
      <c r="L2" s="257"/>
      <c r="M2" s="257"/>
      <c r="N2" s="281" t="s">
        <v>162</v>
      </c>
      <c r="O2" s="273"/>
      <c r="P2" s="273"/>
      <c r="Q2" s="273"/>
      <c r="R2" s="273"/>
      <c r="S2" s="273"/>
      <c r="T2" s="273"/>
      <c r="U2" s="282"/>
      <c r="V2" s="32"/>
      <c r="W2" s="32"/>
      <c r="X2" s="32"/>
      <c r="Y2" s="32"/>
      <c r="Z2" s="32"/>
    </row>
    <row r="3" spans="1:26" ht="24" customHeight="1">
      <c r="A3" s="270"/>
      <c r="B3" s="274"/>
      <c r="C3" s="278"/>
      <c r="D3" s="252"/>
      <c r="E3" s="254" t="s">
        <v>160</v>
      </c>
      <c r="F3" s="256" t="s">
        <v>157</v>
      </c>
      <c r="G3" s="256"/>
      <c r="H3" s="256"/>
      <c r="I3" s="256"/>
      <c r="J3" s="256"/>
      <c r="K3" s="256"/>
      <c r="L3" s="256"/>
      <c r="M3" s="256"/>
      <c r="N3" s="285" t="s">
        <v>10</v>
      </c>
      <c r="O3" s="263"/>
      <c r="P3" s="263" t="s">
        <v>11</v>
      </c>
      <c r="Q3" s="263"/>
      <c r="R3" s="263" t="s">
        <v>12</v>
      </c>
      <c r="S3" s="263"/>
      <c r="T3" s="263" t="s">
        <v>13</v>
      </c>
      <c r="U3" s="265"/>
      <c r="V3" s="32"/>
      <c r="W3" s="32"/>
      <c r="X3" s="32"/>
      <c r="Y3" s="32"/>
      <c r="Z3" s="32"/>
    </row>
    <row r="4" spans="1:26" ht="24" customHeight="1">
      <c r="A4" s="270"/>
      <c r="B4" s="274"/>
      <c r="C4" s="278"/>
      <c r="D4" s="252"/>
      <c r="E4" s="254"/>
      <c r="F4" s="284" t="s">
        <v>161</v>
      </c>
      <c r="G4" s="284"/>
      <c r="H4" s="284"/>
      <c r="I4" s="284"/>
      <c r="J4" s="284"/>
      <c r="K4" s="258" t="s">
        <v>165</v>
      </c>
      <c r="L4" s="248" t="s">
        <v>166</v>
      </c>
      <c r="M4" s="248" t="s">
        <v>167</v>
      </c>
      <c r="N4" s="283" t="s">
        <v>223</v>
      </c>
      <c r="O4" s="283" t="s">
        <v>224</v>
      </c>
      <c r="P4" s="283" t="s">
        <v>225</v>
      </c>
      <c r="Q4" s="283" t="s">
        <v>171</v>
      </c>
      <c r="R4" s="283" t="s">
        <v>172</v>
      </c>
      <c r="S4" s="283" t="s">
        <v>173</v>
      </c>
      <c r="T4" s="283" t="s">
        <v>174</v>
      </c>
      <c r="U4" s="283" t="s">
        <v>175</v>
      </c>
      <c r="V4" s="32"/>
      <c r="W4" s="32"/>
      <c r="X4" s="32"/>
      <c r="Y4" s="32"/>
      <c r="Z4" s="32"/>
    </row>
    <row r="5" spans="1:26" ht="21" customHeight="1">
      <c r="A5" s="271"/>
      <c r="B5" s="275"/>
      <c r="C5" s="279"/>
      <c r="D5" s="252"/>
      <c r="E5" s="254"/>
      <c r="F5" s="246" t="s">
        <v>159</v>
      </c>
      <c r="G5" s="261" t="s">
        <v>191</v>
      </c>
      <c r="H5" s="286" t="s">
        <v>158</v>
      </c>
      <c r="I5" s="286"/>
      <c r="J5" s="286"/>
      <c r="K5" s="259"/>
      <c r="L5" s="249"/>
      <c r="M5" s="249"/>
      <c r="N5" s="283"/>
      <c r="O5" s="283"/>
      <c r="P5" s="283"/>
      <c r="Q5" s="283"/>
      <c r="R5" s="283"/>
      <c r="S5" s="283"/>
      <c r="T5" s="283"/>
      <c r="U5" s="283"/>
      <c r="V5" s="32"/>
      <c r="W5" s="32"/>
      <c r="X5" s="32"/>
      <c r="Y5" s="32"/>
      <c r="Z5" s="32"/>
    </row>
    <row r="6" spans="1:26" ht="107.25" customHeight="1" thickBot="1">
      <c r="A6" s="272"/>
      <c r="B6" s="276"/>
      <c r="C6" s="280"/>
      <c r="D6" s="253"/>
      <c r="E6" s="255"/>
      <c r="F6" s="247"/>
      <c r="G6" s="262"/>
      <c r="H6" s="34" t="s">
        <v>164</v>
      </c>
      <c r="I6" s="35" t="s">
        <v>18</v>
      </c>
      <c r="J6" s="35" t="s">
        <v>19</v>
      </c>
      <c r="K6" s="260"/>
      <c r="L6" s="250"/>
      <c r="M6" s="250"/>
      <c r="N6" s="283"/>
      <c r="O6" s="283"/>
      <c r="P6" s="283"/>
      <c r="Q6" s="283"/>
      <c r="R6" s="283"/>
      <c r="S6" s="283"/>
      <c r="T6" s="283"/>
      <c r="U6" s="283"/>
      <c r="V6" s="299"/>
      <c r="W6" s="300"/>
      <c r="X6" s="32"/>
      <c r="Y6" s="32"/>
      <c r="Z6" s="32"/>
    </row>
    <row r="7" spans="1:26" ht="12.75" customHeight="1" thickBot="1">
      <c r="A7" s="46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  <c r="T7" s="33">
        <v>20</v>
      </c>
      <c r="U7" s="33">
        <v>21</v>
      </c>
      <c r="V7" s="32"/>
      <c r="W7" s="32"/>
      <c r="X7" s="32"/>
      <c r="Y7" s="32"/>
      <c r="Z7" s="32"/>
    </row>
    <row r="8" spans="1:26" ht="27" customHeight="1">
      <c r="A8" s="47" t="s">
        <v>20</v>
      </c>
      <c r="B8" s="48" t="s">
        <v>21</v>
      </c>
      <c r="C8" s="88" t="s">
        <v>246</v>
      </c>
      <c r="D8" s="49">
        <f>SUM(D9:D25)</f>
        <v>1476</v>
      </c>
      <c r="E8" s="49">
        <f aca="true" t="shared" si="0" ref="E8:M8">SUM(E9:E23)+E25</f>
        <v>0</v>
      </c>
      <c r="F8" s="49">
        <f>SUM(F9:F23)+F25</f>
        <v>1404</v>
      </c>
      <c r="G8" s="49">
        <f>SUM(G9:G25)</f>
        <v>336</v>
      </c>
      <c r="H8" s="49">
        <f t="shared" si="0"/>
        <v>661</v>
      </c>
      <c r="I8" s="49">
        <f t="shared" si="0"/>
        <v>743</v>
      </c>
      <c r="J8" s="49">
        <f t="shared" si="0"/>
        <v>0</v>
      </c>
      <c r="K8" s="49">
        <f t="shared" si="0"/>
        <v>0</v>
      </c>
      <c r="L8" s="49">
        <f>SUM(L9:L24)</f>
        <v>30</v>
      </c>
      <c r="M8" s="49">
        <f t="shared" si="0"/>
        <v>42</v>
      </c>
      <c r="N8" s="49">
        <f>SUM(N9:N25)</f>
        <v>480</v>
      </c>
      <c r="O8" s="50">
        <f aca="true" t="shared" si="1" ref="O8:U8">SUM(O9:O25)</f>
        <v>638</v>
      </c>
      <c r="P8" s="50">
        <f t="shared" si="1"/>
        <v>139</v>
      </c>
      <c r="Q8" s="50">
        <f t="shared" si="1"/>
        <v>147</v>
      </c>
      <c r="R8" s="50">
        <f t="shared" si="1"/>
        <v>0</v>
      </c>
      <c r="S8" s="50">
        <f t="shared" si="1"/>
        <v>0</v>
      </c>
      <c r="T8" s="50">
        <f t="shared" si="1"/>
        <v>0</v>
      </c>
      <c r="U8" s="51">
        <f t="shared" si="1"/>
        <v>0</v>
      </c>
      <c r="V8" s="32"/>
      <c r="W8" s="32"/>
      <c r="X8" s="301"/>
      <c r="Y8" s="32"/>
      <c r="Z8" s="32"/>
    </row>
    <row r="9" spans="1:26" ht="15" customHeight="1">
      <c r="A9" s="108" t="s">
        <v>120</v>
      </c>
      <c r="B9" s="41" t="s">
        <v>132</v>
      </c>
      <c r="C9" s="183" t="s">
        <v>25</v>
      </c>
      <c r="D9" s="109">
        <f>SUM(E9+F9+L9+M9)</f>
        <v>74</v>
      </c>
      <c r="E9" s="36">
        <v>0</v>
      </c>
      <c r="F9" s="36">
        <f>SUM(N9:U9)</f>
        <v>62</v>
      </c>
      <c r="G9" s="38">
        <v>12</v>
      </c>
      <c r="H9" s="36">
        <v>26</v>
      </c>
      <c r="I9" s="36">
        <v>36</v>
      </c>
      <c r="J9" s="36"/>
      <c r="K9" s="36"/>
      <c r="L9" s="36">
        <v>6</v>
      </c>
      <c r="M9" s="38">
        <v>6</v>
      </c>
      <c r="N9" s="182">
        <v>16</v>
      </c>
      <c r="O9" s="181">
        <v>46</v>
      </c>
      <c r="P9" s="38"/>
      <c r="Q9" s="38"/>
      <c r="R9" s="38"/>
      <c r="S9" s="38"/>
      <c r="T9" s="38"/>
      <c r="U9" s="45"/>
      <c r="V9" s="32"/>
      <c r="W9" s="32"/>
      <c r="X9" s="32"/>
      <c r="Y9" s="32"/>
      <c r="Z9" s="32"/>
    </row>
    <row r="10" spans="1:26" ht="15" customHeight="1">
      <c r="A10" s="233" t="s">
        <v>121</v>
      </c>
      <c r="B10" s="236" t="s">
        <v>118</v>
      </c>
      <c r="C10" s="183" t="s">
        <v>25</v>
      </c>
      <c r="D10" s="109">
        <f aca="true" t="shared" si="2" ref="D10:D27">SUM(E10+F10+L10+M10)</f>
        <v>144</v>
      </c>
      <c r="E10" s="36">
        <v>0</v>
      </c>
      <c r="F10" s="36">
        <f aca="true" t="shared" si="3" ref="F10:F27">SUM(N10:U10)</f>
        <v>135</v>
      </c>
      <c r="G10" s="38">
        <v>26</v>
      </c>
      <c r="H10" s="36">
        <v>59</v>
      </c>
      <c r="I10" s="36">
        <v>76</v>
      </c>
      <c r="J10" s="36"/>
      <c r="K10" s="36"/>
      <c r="L10" s="36">
        <v>3</v>
      </c>
      <c r="M10" s="38">
        <v>6</v>
      </c>
      <c r="N10" s="182">
        <v>16</v>
      </c>
      <c r="O10" s="182">
        <v>45</v>
      </c>
      <c r="P10" s="182">
        <v>32</v>
      </c>
      <c r="Q10" s="181">
        <v>42</v>
      </c>
      <c r="R10" s="38"/>
      <c r="S10" s="38"/>
      <c r="T10" s="38"/>
      <c r="U10" s="45"/>
      <c r="V10" s="302"/>
      <c r="W10" s="32"/>
      <c r="X10" s="32"/>
      <c r="Y10" s="32"/>
      <c r="Z10" s="32"/>
    </row>
    <row r="11" spans="1:26" ht="15" customHeight="1">
      <c r="A11" s="108" t="s">
        <v>122</v>
      </c>
      <c r="B11" s="41" t="s">
        <v>24</v>
      </c>
      <c r="C11" s="183" t="s">
        <v>25</v>
      </c>
      <c r="D11" s="109">
        <f t="shared" si="2"/>
        <v>211</v>
      </c>
      <c r="E11" s="36">
        <v>0</v>
      </c>
      <c r="F11" s="36">
        <f t="shared" si="3"/>
        <v>202</v>
      </c>
      <c r="G11" s="38">
        <v>48</v>
      </c>
      <c r="H11" s="36">
        <v>126</v>
      </c>
      <c r="I11" s="36">
        <v>76</v>
      </c>
      <c r="J11" s="36"/>
      <c r="K11" s="36"/>
      <c r="L11" s="36">
        <v>3</v>
      </c>
      <c r="M11" s="38">
        <v>6</v>
      </c>
      <c r="N11" s="182">
        <v>48</v>
      </c>
      <c r="O11" s="182">
        <v>69</v>
      </c>
      <c r="P11" s="182">
        <v>43</v>
      </c>
      <c r="Q11" s="181">
        <v>42</v>
      </c>
      <c r="R11" s="38"/>
      <c r="S11" s="38"/>
      <c r="T11" s="38"/>
      <c r="U11" s="45"/>
      <c r="V11" s="32"/>
      <c r="W11" s="32"/>
      <c r="X11" s="32"/>
      <c r="Y11" s="32"/>
      <c r="Z11" s="32"/>
    </row>
    <row r="12" spans="1:26" ht="15" customHeight="1">
      <c r="A12" s="108" t="s">
        <v>123</v>
      </c>
      <c r="B12" s="41" t="s">
        <v>22</v>
      </c>
      <c r="C12" s="116" t="s">
        <v>23</v>
      </c>
      <c r="D12" s="109">
        <f t="shared" si="2"/>
        <v>72</v>
      </c>
      <c r="E12" s="36">
        <v>0</v>
      </c>
      <c r="F12" s="36">
        <f t="shared" si="3"/>
        <v>72</v>
      </c>
      <c r="G12" s="38">
        <v>20</v>
      </c>
      <c r="H12" s="36">
        <v>0</v>
      </c>
      <c r="I12" s="36">
        <v>72</v>
      </c>
      <c r="J12" s="36"/>
      <c r="K12" s="36"/>
      <c r="L12" s="36"/>
      <c r="M12" s="38"/>
      <c r="N12" s="182">
        <v>25</v>
      </c>
      <c r="O12" s="184">
        <v>47</v>
      </c>
      <c r="P12" s="38"/>
      <c r="Q12" s="38"/>
      <c r="R12" s="38"/>
      <c r="S12" s="38"/>
      <c r="T12" s="38"/>
      <c r="U12" s="45"/>
      <c r="V12" s="32"/>
      <c r="W12" s="32"/>
      <c r="X12" s="32"/>
      <c r="Y12" s="32"/>
      <c r="Z12" s="32"/>
    </row>
    <row r="13" spans="1:26" ht="15" customHeight="1">
      <c r="A13" s="233" t="s">
        <v>124</v>
      </c>
      <c r="B13" s="41" t="s">
        <v>138</v>
      </c>
      <c r="C13" s="183" t="s">
        <v>25</v>
      </c>
      <c r="D13" s="109">
        <f t="shared" si="2"/>
        <v>127</v>
      </c>
      <c r="E13" s="36">
        <v>0</v>
      </c>
      <c r="F13" s="36">
        <f t="shared" si="3"/>
        <v>115</v>
      </c>
      <c r="G13" s="38">
        <v>72</v>
      </c>
      <c r="H13" s="36">
        <v>43</v>
      </c>
      <c r="I13" s="36">
        <v>72</v>
      </c>
      <c r="J13" s="36"/>
      <c r="K13" s="36"/>
      <c r="L13" s="36">
        <v>6</v>
      </c>
      <c r="M13" s="38">
        <v>6</v>
      </c>
      <c r="N13" s="182">
        <v>46</v>
      </c>
      <c r="O13" s="181">
        <v>69</v>
      </c>
      <c r="P13" s="38"/>
      <c r="Q13" s="38"/>
      <c r="R13" s="38"/>
      <c r="S13" s="38"/>
      <c r="T13" s="38"/>
      <c r="U13" s="45"/>
      <c r="V13" s="32"/>
      <c r="W13" s="32"/>
      <c r="X13" s="32"/>
      <c r="Y13" s="32"/>
      <c r="Z13" s="32"/>
    </row>
    <row r="14" spans="1:28" ht="15" customHeight="1">
      <c r="A14" s="108" t="s">
        <v>125</v>
      </c>
      <c r="B14" s="41" t="s">
        <v>207</v>
      </c>
      <c r="C14" s="116" t="s">
        <v>23</v>
      </c>
      <c r="D14" s="109">
        <f t="shared" si="2"/>
        <v>108</v>
      </c>
      <c r="E14" s="36">
        <v>0</v>
      </c>
      <c r="F14" s="36">
        <f t="shared" si="3"/>
        <v>108</v>
      </c>
      <c r="G14" s="38">
        <v>0</v>
      </c>
      <c r="H14" s="36">
        <v>86</v>
      </c>
      <c r="I14" s="36">
        <v>22</v>
      </c>
      <c r="J14" s="36"/>
      <c r="K14" s="36"/>
      <c r="L14" s="36"/>
      <c r="M14" s="38"/>
      <c r="N14" s="182">
        <v>32</v>
      </c>
      <c r="O14" s="184">
        <v>76</v>
      </c>
      <c r="P14" s="38"/>
      <c r="Q14" s="38"/>
      <c r="R14" s="38"/>
      <c r="S14" s="38"/>
      <c r="T14" s="38"/>
      <c r="U14" s="45"/>
      <c r="V14" s="44"/>
      <c r="W14" s="42"/>
      <c r="X14" s="42"/>
      <c r="Y14" s="42"/>
      <c r="Z14" s="42"/>
      <c r="AA14" s="42"/>
      <c r="AB14" s="42"/>
    </row>
    <row r="15" spans="1:28" ht="15" customHeight="1">
      <c r="A15" s="108" t="s">
        <v>126</v>
      </c>
      <c r="B15" s="41" t="s">
        <v>208</v>
      </c>
      <c r="C15" s="116" t="s">
        <v>23</v>
      </c>
      <c r="D15" s="109">
        <f t="shared" si="2"/>
        <v>72</v>
      </c>
      <c r="E15" s="36">
        <v>0</v>
      </c>
      <c r="F15" s="36">
        <f t="shared" si="3"/>
        <v>72</v>
      </c>
      <c r="G15" s="38">
        <v>6</v>
      </c>
      <c r="H15" s="36">
        <v>34</v>
      </c>
      <c r="I15" s="36">
        <v>38</v>
      </c>
      <c r="J15" s="36"/>
      <c r="K15" s="36"/>
      <c r="L15" s="36"/>
      <c r="M15" s="38"/>
      <c r="N15" s="182">
        <v>30</v>
      </c>
      <c r="O15" s="184">
        <v>42</v>
      </c>
      <c r="P15" s="38"/>
      <c r="Q15" s="38"/>
      <c r="R15" s="38"/>
      <c r="S15" s="38"/>
      <c r="T15" s="38"/>
      <c r="U15" s="45"/>
      <c r="V15" s="91"/>
      <c r="W15" s="42"/>
      <c r="X15" s="42"/>
      <c r="Y15" s="303"/>
      <c r="Z15" s="42"/>
      <c r="AA15" s="42"/>
      <c r="AB15" s="42"/>
    </row>
    <row r="16" spans="1:28" ht="15" customHeight="1">
      <c r="A16" s="108" t="s">
        <v>127</v>
      </c>
      <c r="B16" s="41" t="s">
        <v>209</v>
      </c>
      <c r="C16" s="116" t="s">
        <v>23</v>
      </c>
      <c r="D16" s="109">
        <f t="shared" si="2"/>
        <v>72</v>
      </c>
      <c r="E16" s="36">
        <v>0</v>
      </c>
      <c r="F16" s="36">
        <f t="shared" si="3"/>
        <v>72</v>
      </c>
      <c r="G16" s="38">
        <v>12</v>
      </c>
      <c r="H16" s="36">
        <v>52</v>
      </c>
      <c r="I16" s="36">
        <v>20</v>
      </c>
      <c r="J16" s="36"/>
      <c r="K16" s="36"/>
      <c r="L16" s="36"/>
      <c r="M16" s="38"/>
      <c r="N16" s="182">
        <v>30</v>
      </c>
      <c r="O16" s="184">
        <v>42</v>
      </c>
      <c r="P16" s="38"/>
      <c r="Q16" s="38"/>
      <c r="R16" s="38"/>
      <c r="S16" s="38"/>
      <c r="T16" s="38"/>
      <c r="U16" s="45"/>
      <c r="V16" s="90"/>
      <c r="W16" s="39"/>
      <c r="X16" s="39"/>
      <c r="Y16" s="39"/>
      <c r="Z16" s="39"/>
      <c r="AA16" s="39"/>
      <c r="AB16" s="39"/>
    </row>
    <row r="17" spans="1:28" ht="15" customHeight="1">
      <c r="A17" s="108" t="s">
        <v>128</v>
      </c>
      <c r="B17" s="41" t="s">
        <v>28</v>
      </c>
      <c r="C17" s="183" t="s">
        <v>25</v>
      </c>
      <c r="D17" s="109">
        <f t="shared" si="2"/>
        <v>136</v>
      </c>
      <c r="E17" s="36">
        <v>0</v>
      </c>
      <c r="F17" s="36">
        <f t="shared" si="3"/>
        <v>127</v>
      </c>
      <c r="G17" s="38">
        <v>0</v>
      </c>
      <c r="H17" s="36">
        <v>81</v>
      </c>
      <c r="I17" s="36">
        <v>46</v>
      </c>
      <c r="J17" s="36"/>
      <c r="K17" s="36"/>
      <c r="L17" s="36">
        <v>3</v>
      </c>
      <c r="M17" s="38">
        <v>6</v>
      </c>
      <c r="N17" s="182">
        <v>48</v>
      </c>
      <c r="O17" s="182">
        <v>26</v>
      </c>
      <c r="P17" s="182">
        <v>32</v>
      </c>
      <c r="Q17" s="181">
        <v>21</v>
      </c>
      <c r="R17" s="38"/>
      <c r="S17" s="38"/>
      <c r="T17" s="38"/>
      <c r="U17" s="45"/>
      <c r="V17" s="32"/>
      <c r="W17" s="39"/>
      <c r="X17" s="39"/>
      <c r="Y17" s="39"/>
      <c r="Z17" s="39"/>
      <c r="AA17" s="39"/>
      <c r="AB17" s="39"/>
    </row>
    <row r="18" spans="1:28" ht="15" customHeight="1">
      <c r="A18" s="233" t="s">
        <v>129</v>
      </c>
      <c r="B18" s="236" t="s">
        <v>187</v>
      </c>
      <c r="C18" s="183" t="s">
        <v>25</v>
      </c>
      <c r="D18" s="109">
        <f t="shared" si="2"/>
        <v>144</v>
      </c>
      <c r="E18" s="36">
        <v>0</v>
      </c>
      <c r="F18" s="36">
        <f t="shared" si="3"/>
        <v>135</v>
      </c>
      <c r="G18" s="38">
        <v>42</v>
      </c>
      <c r="H18" s="36">
        <v>70</v>
      </c>
      <c r="I18" s="36">
        <v>65</v>
      </c>
      <c r="J18" s="36"/>
      <c r="K18" s="36"/>
      <c r="L18" s="36">
        <v>3</v>
      </c>
      <c r="M18" s="38">
        <v>6</v>
      </c>
      <c r="N18" s="182">
        <v>15</v>
      </c>
      <c r="O18" s="182">
        <v>46</v>
      </c>
      <c r="P18" s="182">
        <v>32</v>
      </c>
      <c r="Q18" s="181">
        <v>42</v>
      </c>
      <c r="R18" s="38"/>
      <c r="S18" s="38"/>
      <c r="T18" s="38"/>
      <c r="U18" s="45"/>
      <c r="V18" s="90"/>
      <c r="W18" s="39"/>
      <c r="X18" s="39"/>
      <c r="Y18" s="39"/>
      <c r="Z18" s="39"/>
      <c r="AA18" s="39"/>
      <c r="AB18" s="39"/>
    </row>
    <row r="19" spans="1:28" ht="15" customHeight="1">
      <c r="A19" s="108" t="s">
        <v>130</v>
      </c>
      <c r="B19" s="41" t="s">
        <v>210</v>
      </c>
      <c r="C19" s="183" t="s">
        <v>25</v>
      </c>
      <c r="D19" s="109">
        <f t="shared" si="2"/>
        <v>72</v>
      </c>
      <c r="E19" s="36">
        <v>0</v>
      </c>
      <c r="F19" s="36">
        <f t="shared" si="3"/>
        <v>60</v>
      </c>
      <c r="G19" s="38">
        <v>16</v>
      </c>
      <c r="H19" s="36">
        <v>30</v>
      </c>
      <c r="I19" s="36">
        <v>30</v>
      </c>
      <c r="J19" s="36"/>
      <c r="K19" s="36"/>
      <c r="L19" s="36">
        <v>6</v>
      </c>
      <c r="M19" s="38">
        <v>6</v>
      </c>
      <c r="N19" s="181">
        <v>60</v>
      </c>
      <c r="O19" s="38"/>
      <c r="P19" s="38"/>
      <c r="Q19" s="38"/>
      <c r="R19" s="38"/>
      <c r="S19" s="38"/>
      <c r="T19" s="38"/>
      <c r="U19" s="45"/>
      <c r="V19" s="90"/>
      <c r="W19" s="39"/>
      <c r="X19" s="39"/>
      <c r="Y19" s="39"/>
      <c r="Z19" s="39"/>
      <c r="AA19" s="39"/>
      <c r="AB19" s="39"/>
    </row>
    <row r="20" spans="1:28" ht="15" customHeight="1">
      <c r="A20" s="110" t="s">
        <v>137</v>
      </c>
      <c r="B20" s="41" t="s">
        <v>26</v>
      </c>
      <c r="C20" s="117" t="s">
        <v>214</v>
      </c>
      <c r="D20" s="109">
        <f t="shared" si="2"/>
        <v>72</v>
      </c>
      <c r="E20" s="36">
        <v>0</v>
      </c>
      <c r="F20" s="36">
        <f t="shared" si="3"/>
        <v>72</v>
      </c>
      <c r="G20" s="38">
        <v>20</v>
      </c>
      <c r="H20" s="36">
        <v>14</v>
      </c>
      <c r="I20" s="36">
        <v>58</v>
      </c>
      <c r="J20" s="36"/>
      <c r="K20" s="36"/>
      <c r="L20" s="36"/>
      <c r="M20" s="38"/>
      <c r="N20" s="182">
        <v>30</v>
      </c>
      <c r="O20" s="201">
        <v>42</v>
      </c>
      <c r="P20" s="38"/>
      <c r="Q20" s="38"/>
      <c r="R20" s="38"/>
      <c r="S20" s="38"/>
      <c r="T20" s="38"/>
      <c r="U20" s="45"/>
      <c r="V20" s="90"/>
      <c r="W20" s="39"/>
      <c r="X20" s="39"/>
      <c r="Y20" s="39"/>
      <c r="Z20" s="39"/>
      <c r="AA20" s="39"/>
      <c r="AB20" s="39"/>
    </row>
    <row r="21" spans="1:28" ht="15" customHeight="1">
      <c r="A21" s="110" t="s">
        <v>211</v>
      </c>
      <c r="B21" s="41" t="s">
        <v>27</v>
      </c>
      <c r="C21" s="116" t="s">
        <v>23</v>
      </c>
      <c r="D21" s="109">
        <f t="shared" si="2"/>
        <v>68</v>
      </c>
      <c r="E21" s="36">
        <v>0</v>
      </c>
      <c r="F21" s="36">
        <f t="shared" si="3"/>
        <v>68</v>
      </c>
      <c r="G21" s="38">
        <v>10</v>
      </c>
      <c r="H21" s="36">
        <v>20</v>
      </c>
      <c r="I21" s="36">
        <v>48</v>
      </c>
      <c r="J21" s="36"/>
      <c r="K21" s="36"/>
      <c r="L21" s="36"/>
      <c r="M21" s="38"/>
      <c r="N21" s="182">
        <v>32</v>
      </c>
      <c r="O21" s="184">
        <v>36</v>
      </c>
      <c r="P21" s="38"/>
      <c r="Q21" s="38"/>
      <c r="R21" s="38"/>
      <c r="S21" s="38"/>
      <c r="T21" s="38"/>
      <c r="U21" s="45"/>
      <c r="V21" s="90"/>
      <c r="W21" s="39"/>
      <c r="X21" s="39"/>
      <c r="Y21" s="39"/>
      <c r="Z21" s="39"/>
      <c r="AA21" s="39"/>
      <c r="AB21" s="39"/>
    </row>
    <row r="22" spans="1:28" ht="15" customHeight="1">
      <c r="A22" s="110" t="s">
        <v>212</v>
      </c>
      <c r="B22" s="41" t="s">
        <v>186</v>
      </c>
      <c r="C22" s="116" t="s">
        <v>23</v>
      </c>
      <c r="D22" s="109">
        <f t="shared" si="2"/>
        <v>36</v>
      </c>
      <c r="E22" s="36">
        <v>0</v>
      </c>
      <c r="F22" s="36">
        <f t="shared" si="3"/>
        <v>36</v>
      </c>
      <c r="G22" s="38">
        <v>14</v>
      </c>
      <c r="H22" s="36">
        <v>10</v>
      </c>
      <c r="I22" s="36">
        <v>26</v>
      </c>
      <c r="J22" s="36"/>
      <c r="K22" s="36"/>
      <c r="L22" s="36"/>
      <c r="M22" s="38"/>
      <c r="N22" s="184">
        <v>36</v>
      </c>
      <c r="O22" s="38"/>
      <c r="P22" s="38"/>
      <c r="Q22" s="38"/>
      <c r="R22" s="38"/>
      <c r="S22" s="38"/>
      <c r="T22" s="38"/>
      <c r="U22" s="45"/>
      <c r="V22" s="32"/>
      <c r="W22" s="39"/>
      <c r="X22" s="39"/>
      <c r="Y22" s="39"/>
      <c r="Z22" s="39"/>
      <c r="AA22" s="39"/>
      <c r="AB22" s="39"/>
    </row>
    <row r="23" spans="1:26" ht="15" customHeight="1">
      <c r="A23" s="110"/>
      <c r="B23" s="41" t="s">
        <v>213</v>
      </c>
      <c r="C23" s="238"/>
      <c r="D23" s="109">
        <f t="shared" si="2"/>
        <v>32</v>
      </c>
      <c r="E23" s="36">
        <v>0</v>
      </c>
      <c r="F23" s="36">
        <f t="shared" si="3"/>
        <v>32</v>
      </c>
      <c r="G23" s="38">
        <v>28</v>
      </c>
      <c r="H23" s="36">
        <v>4</v>
      </c>
      <c r="I23" s="36">
        <v>28</v>
      </c>
      <c r="J23" s="36"/>
      <c r="K23" s="36"/>
      <c r="L23" s="36"/>
      <c r="M23" s="38"/>
      <c r="N23" s="182">
        <v>16</v>
      </c>
      <c r="O23" s="182">
        <v>16</v>
      </c>
      <c r="P23" s="38"/>
      <c r="Q23" s="38"/>
      <c r="R23" s="38"/>
      <c r="S23" s="38"/>
      <c r="T23" s="38"/>
      <c r="U23" s="45"/>
      <c r="V23" s="32"/>
      <c r="W23" s="302"/>
      <c r="X23" s="32"/>
      <c r="Y23" s="32"/>
      <c r="Z23" s="32"/>
    </row>
    <row r="24" spans="1:26" ht="15" customHeight="1">
      <c r="A24" s="244" t="s">
        <v>192</v>
      </c>
      <c r="B24" s="245"/>
      <c r="C24" s="38"/>
      <c r="D24" s="109"/>
      <c r="E24" s="36"/>
      <c r="F24" s="36"/>
      <c r="G24" s="38"/>
      <c r="H24" s="36"/>
      <c r="I24" s="36"/>
      <c r="J24" s="36"/>
      <c r="K24" s="36"/>
      <c r="L24" s="36"/>
      <c r="M24" s="38"/>
      <c r="N24" s="38"/>
      <c r="O24" s="38"/>
      <c r="P24" s="38"/>
      <c r="Q24" s="38"/>
      <c r="R24" s="38"/>
      <c r="S24" s="38"/>
      <c r="T24" s="38"/>
      <c r="U24" s="45"/>
      <c r="V24" s="32"/>
      <c r="W24" s="302"/>
      <c r="X24" s="32"/>
      <c r="Y24" s="32"/>
      <c r="Z24" s="32"/>
    </row>
    <row r="25" spans="1:26" ht="15" customHeight="1">
      <c r="A25" s="108" t="s">
        <v>243</v>
      </c>
      <c r="B25" s="96" t="s">
        <v>163</v>
      </c>
      <c r="C25" s="116" t="s">
        <v>23</v>
      </c>
      <c r="D25" s="109">
        <f t="shared" si="2"/>
        <v>36</v>
      </c>
      <c r="E25" s="36">
        <v>0</v>
      </c>
      <c r="F25" s="36">
        <f t="shared" si="3"/>
        <v>36</v>
      </c>
      <c r="G25" s="38">
        <v>10</v>
      </c>
      <c r="H25" s="36">
        <v>6</v>
      </c>
      <c r="I25" s="36">
        <v>30</v>
      </c>
      <c r="J25" s="36"/>
      <c r="K25" s="36"/>
      <c r="L25" s="36"/>
      <c r="M25" s="38"/>
      <c r="N25" s="38"/>
      <c r="O25" s="184">
        <v>36</v>
      </c>
      <c r="P25" s="38"/>
      <c r="Q25" s="38"/>
      <c r="R25" s="38"/>
      <c r="S25" s="38"/>
      <c r="T25" s="38"/>
      <c r="U25" s="45"/>
      <c r="V25" s="32"/>
      <c r="W25" s="32"/>
      <c r="X25" s="32"/>
      <c r="Y25" s="32"/>
      <c r="Z25" s="32"/>
    </row>
    <row r="26" spans="1:26" ht="15" customHeight="1">
      <c r="A26" s="108" t="s">
        <v>244</v>
      </c>
      <c r="B26" s="41" t="s">
        <v>119</v>
      </c>
      <c r="C26" s="116" t="s">
        <v>23</v>
      </c>
      <c r="D26" s="109">
        <f t="shared" si="2"/>
        <v>36</v>
      </c>
      <c r="E26" s="36">
        <v>0</v>
      </c>
      <c r="F26" s="36">
        <f t="shared" si="3"/>
        <v>36</v>
      </c>
      <c r="G26" s="38">
        <v>10</v>
      </c>
      <c r="H26" s="36">
        <v>6</v>
      </c>
      <c r="I26" s="36">
        <v>30</v>
      </c>
      <c r="J26" s="36"/>
      <c r="K26" s="36"/>
      <c r="L26" s="36"/>
      <c r="M26" s="38"/>
      <c r="N26" s="38"/>
      <c r="O26" s="184">
        <v>36</v>
      </c>
      <c r="P26" s="38"/>
      <c r="Q26" s="38"/>
      <c r="R26" s="38"/>
      <c r="S26" s="38"/>
      <c r="T26" s="38"/>
      <c r="U26" s="45"/>
      <c r="V26" s="32"/>
      <c r="W26" s="32"/>
      <c r="X26" s="32"/>
      <c r="Y26" s="32"/>
      <c r="Z26" s="32"/>
    </row>
    <row r="27" spans="1:26" ht="15" customHeight="1" thickBot="1">
      <c r="A27" s="108" t="s">
        <v>245</v>
      </c>
      <c r="B27" s="41" t="s">
        <v>170</v>
      </c>
      <c r="C27" s="116" t="s">
        <v>23</v>
      </c>
      <c r="D27" s="109">
        <f t="shared" si="2"/>
        <v>36</v>
      </c>
      <c r="E27" s="36">
        <v>0</v>
      </c>
      <c r="F27" s="36">
        <f t="shared" si="3"/>
        <v>36</v>
      </c>
      <c r="G27" s="38">
        <v>10</v>
      </c>
      <c r="H27" s="36">
        <v>6</v>
      </c>
      <c r="I27" s="36">
        <v>30</v>
      </c>
      <c r="J27" s="36"/>
      <c r="K27" s="36"/>
      <c r="L27" s="36"/>
      <c r="M27" s="38"/>
      <c r="N27" s="38"/>
      <c r="O27" s="184">
        <v>36</v>
      </c>
      <c r="P27" s="38"/>
      <c r="Q27" s="38"/>
      <c r="R27" s="38"/>
      <c r="S27" s="38"/>
      <c r="T27" s="38"/>
      <c r="U27" s="45"/>
      <c r="V27" s="32"/>
      <c r="W27" s="32"/>
      <c r="X27" s="32"/>
      <c r="Y27" s="32"/>
      <c r="Z27" s="32"/>
    </row>
    <row r="28" spans="1:27" ht="25.5" customHeight="1">
      <c r="A28" s="111" t="s">
        <v>29</v>
      </c>
      <c r="B28" s="52" t="s">
        <v>30</v>
      </c>
      <c r="C28" s="87" t="s">
        <v>228</v>
      </c>
      <c r="D28" s="53">
        <f>SUM(D29:D35)</f>
        <v>619</v>
      </c>
      <c r="E28" s="53">
        <f aca="true" t="shared" si="4" ref="E28:U28">SUM(E29:E35)</f>
        <v>18</v>
      </c>
      <c r="F28" s="53">
        <f t="shared" si="4"/>
        <v>555</v>
      </c>
      <c r="G28" s="53">
        <f>SUM(G29:G35)</f>
        <v>178</v>
      </c>
      <c r="H28" s="53">
        <f t="shared" si="4"/>
        <v>191</v>
      </c>
      <c r="I28" s="53">
        <f t="shared" si="4"/>
        <v>364</v>
      </c>
      <c r="J28" s="53">
        <f t="shared" si="4"/>
        <v>0</v>
      </c>
      <c r="K28" s="53">
        <f t="shared" si="4"/>
        <v>0</v>
      </c>
      <c r="L28" s="53">
        <f t="shared" si="4"/>
        <v>25</v>
      </c>
      <c r="M28" s="53">
        <f t="shared" si="4"/>
        <v>21</v>
      </c>
      <c r="N28" s="53">
        <f t="shared" si="4"/>
        <v>0</v>
      </c>
      <c r="O28" s="53">
        <f t="shared" si="4"/>
        <v>46</v>
      </c>
      <c r="P28" s="53">
        <f t="shared" si="4"/>
        <v>96</v>
      </c>
      <c r="Q28" s="53">
        <f t="shared" si="4"/>
        <v>84</v>
      </c>
      <c r="R28" s="53">
        <f t="shared" si="4"/>
        <v>105</v>
      </c>
      <c r="S28" s="53">
        <f t="shared" si="4"/>
        <v>132</v>
      </c>
      <c r="T28" s="53">
        <f t="shared" si="4"/>
        <v>48</v>
      </c>
      <c r="U28" s="54">
        <f t="shared" si="4"/>
        <v>44</v>
      </c>
      <c r="V28" s="304"/>
      <c r="W28" s="305"/>
      <c r="X28" s="306"/>
      <c r="Y28" s="306"/>
      <c r="Z28" s="306"/>
      <c r="AA28" s="7"/>
    </row>
    <row r="29" spans="1:26" ht="15" customHeight="1">
      <c r="A29" s="22" t="s">
        <v>31</v>
      </c>
      <c r="B29" s="37" t="s">
        <v>32</v>
      </c>
      <c r="C29" s="112" t="s">
        <v>23</v>
      </c>
      <c r="D29" s="113">
        <f>SUM(E29+F29+L29+M29)</f>
        <v>48</v>
      </c>
      <c r="E29" s="9">
        <v>4</v>
      </c>
      <c r="F29" s="9">
        <f>SUM(N29:U29)</f>
        <v>44</v>
      </c>
      <c r="G29" s="23">
        <v>0</v>
      </c>
      <c r="H29" s="9">
        <v>44</v>
      </c>
      <c r="I29" s="9">
        <v>0</v>
      </c>
      <c r="J29" s="9"/>
      <c r="K29" s="9"/>
      <c r="L29" s="9"/>
      <c r="M29" s="9"/>
      <c r="N29" s="9"/>
      <c r="O29" s="9"/>
      <c r="P29" s="9"/>
      <c r="Q29" s="9"/>
      <c r="R29" s="9"/>
      <c r="S29" s="24">
        <v>44</v>
      </c>
      <c r="T29" s="9"/>
      <c r="U29" s="20"/>
      <c r="V29" s="32"/>
      <c r="W29" s="32"/>
      <c r="X29" s="32"/>
      <c r="Y29" s="32"/>
      <c r="Z29" s="32"/>
    </row>
    <row r="30" spans="1:26" ht="15" customHeight="1">
      <c r="A30" s="22" t="s">
        <v>33</v>
      </c>
      <c r="B30" s="37" t="s">
        <v>28</v>
      </c>
      <c r="C30" s="114" t="s">
        <v>25</v>
      </c>
      <c r="D30" s="113">
        <f aca="true" t="shared" si="5" ref="D30:D35">SUM(E30+F30+L30+M30)</f>
        <v>57</v>
      </c>
      <c r="E30" s="9">
        <v>0</v>
      </c>
      <c r="F30" s="9">
        <f aca="true" t="shared" si="6" ref="F30:F35">SUM(N30:U30)</f>
        <v>45</v>
      </c>
      <c r="G30" s="23">
        <v>0</v>
      </c>
      <c r="H30" s="9">
        <v>45</v>
      </c>
      <c r="I30" s="9">
        <v>0</v>
      </c>
      <c r="J30" s="9"/>
      <c r="K30" s="9"/>
      <c r="L30" s="209">
        <v>6</v>
      </c>
      <c r="M30" s="209">
        <v>6</v>
      </c>
      <c r="N30" s="9"/>
      <c r="O30" s="9"/>
      <c r="P30" s="9"/>
      <c r="Q30" s="9"/>
      <c r="R30" s="26">
        <v>45</v>
      </c>
      <c r="S30" s="21"/>
      <c r="T30" s="9"/>
      <c r="U30" s="20"/>
      <c r="V30" s="32"/>
      <c r="W30" s="32"/>
      <c r="X30" s="32"/>
      <c r="Y30" s="32"/>
      <c r="Z30" s="32"/>
    </row>
    <row r="31" spans="1:26" ht="24" customHeight="1">
      <c r="A31" s="22" t="s">
        <v>34</v>
      </c>
      <c r="B31" s="37" t="s">
        <v>168</v>
      </c>
      <c r="C31" s="115" t="s">
        <v>25</v>
      </c>
      <c r="D31" s="113">
        <f t="shared" si="5"/>
        <v>176</v>
      </c>
      <c r="E31" s="9">
        <v>14</v>
      </c>
      <c r="F31" s="9">
        <f t="shared" si="6"/>
        <v>158</v>
      </c>
      <c r="G31" s="23">
        <v>118</v>
      </c>
      <c r="H31" s="11">
        <v>40</v>
      </c>
      <c r="I31" s="9">
        <v>118</v>
      </c>
      <c r="J31" s="9"/>
      <c r="K31" s="9"/>
      <c r="L31" s="209">
        <v>1</v>
      </c>
      <c r="M31" s="209">
        <v>3</v>
      </c>
      <c r="N31" s="9"/>
      <c r="O31" s="9"/>
      <c r="P31" s="30">
        <v>32</v>
      </c>
      <c r="Q31" s="30">
        <v>21</v>
      </c>
      <c r="R31" s="30">
        <v>15</v>
      </c>
      <c r="S31" s="30">
        <v>44</v>
      </c>
      <c r="T31" s="30">
        <v>24</v>
      </c>
      <c r="U31" s="27">
        <v>22</v>
      </c>
      <c r="V31" s="32"/>
      <c r="W31" s="32"/>
      <c r="X31" s="32"/>
      <c r="Y31" s="32"/>
      <c r="Z31" s="32"/>
    </row>
    <row r="32" spans="1:26" ht="15" customHeight="1">
      <c r="A32" s="22" t="s">
        <v>35</v>
      </c>
      <c r="B32" s="37" t="s">
        <v>131</v>
      </c>
      <c r="C32" s="116" t="s">
        <v>23</v>
      </c>
      <c r="D32" s="113">
        <f t="shared" si="5"/>
        <v>37</v>
      </c>
      <c r="E32" s="9">
        <v>0</v>
      </c>
      <c r="F32" s="9">
        <f t="shared" si="6"/>
        <v>37</v>
      </c>
      <c r="G32" s="23">
        <v>6</v>
      </c>
      <c r="H32" s="11">
        <v>18</v>
      </c>
      <c r="I32" s="9">
        <v>19</v>
      </c>
      <c r="J32" s="9"/>
      <c r="K32" s="9"/>
      <c r="L32" s="209"/>
      <c r="M32" s="209"/>
      <c r="N32" s="11"/>
      <c r="O32" s="11"/>
      <c r="P32" s="30">
        <v>16</v>
      </c>
      <c r="Q32" s="24">
        <v>21</v>
      </c>
      <c r="R32" s="11"/>
      <c r="S32" s="11"/>
      <c r="T32" s="11"/>
      <c r="U32" s="31"/>
      <c r="V32" s="32"/>
      <c r="W32" s="32"/>
      <c r="X32" s="32"/>
      <c r="Y32" s="32"/>
      <c r="Z32" s="32"/>
    </row>
    <row r="33" spans="1:26" ht="15" customHeight="1">
      <c r="A33" s="22" t="s">
        <v>116</v>
      </c>
      <c r="B33" s="37" t="s">
        <v>26</v>
      </c>
      <c r="C33" s="117" t="s">
        <v>36</v>
      </c>
      <c r="D33" s="113">
        <f t="shared" si="5"/>
        <v>173</v>
      </c>
      <c r="E33" s="9">
        <v>0</v>
      </c>
      <c r="F33" s="9">
        <f t="shared" si="6"/>
        <v>173</v>
      </c>
      <c r="G33" s="23">
        <v>0</v>
      </c>
      <c r="H33" s="9">
        <v>0</v>
      </c>
      <c r="I33" s="9">
        <v>173</v>
      </c>
      <c r="J33" s="9"/>
      <c r="K33" s="9"/>
      <c r="L33" s="209"/>
      <c r="M33" s="209"/>
      <c r="N33" s="9"/>
      <c r="O33" s="9"/>
      <c r="P33" s="25">
        <v>32</v>
      </c>
      <c r="Q33" s="25">
        <v>21</v>
      </c>
      <c r="R33" s="25">
        <v>30</v>
      </c>
      <c r="S33" s="25">
        <v>44</v>
      </c>
      <c r="T33" s="25">
        <v>24</v>
      </c>
      <c r="U33" s="28">
        <v>22</v>
      </c>
      <c r="V33" s="32"/>
      <c r="W33" s="32"/>
      <c r="X33" s="32"/>
      <c r="Y33" s="32"/>
      <c r="Z33" s="32"/>
    </row>
    <row r="34" spans="1:26" ht="15" customHeight="1">
      <c r="A34" s="22" t="s">
        <v>117</v>
      </c>
      <c r="B34" s="118" t="s">
        <v>148</v>
      </c>
      <c r="C34" s="208" t="s">
        <v>25</v>
      </c>
      <c r="D34" s="113">
        <f t="shared" si="5"/>
        <v>80</v>
      </c>
      <c r="E34" s="9">
        <v>0</v>
      </c>
      <c r="F34" s="9">
        <f t="shared" si="6"/>
        <v>62</v>
      </c>
      <c r="G34" s="23">
        <v>34</v>
      </c>
      <c r="H34" s="9">
        <v>28</v>
      </c>
      <c r="I34" s="9">
        <v>34</v>
      </c>
      <c r="J34" s="119"/>
      <c r="K34" s="119"/>
      <c r="L34" s="209">
        <v>12</v>
      </c>
      <c r="M34" s="209">
        <v>6</v>
      </c>
      <c r="N34" s="23"/>
      <c r="O34" s="30">
        <v>46</v>
      </c>
      <c r="P34" s="26">
        <v>16</v>
      </c>
      <c r="Q34" s="23"/>
      <c r="R34" s="23"/>
      <c r="S34" s="23"/>
      <c r="T34" s="9"/>
      <c r="U34" s="20"/>
      <c r="V34" s="32"/>
      <c r="W34" s="32"/>
      <c r="X34" s="32"/>
      <c r="Y34" s="32"/>
      <c r="Z34" s="32"/>
    </row>
    <row r="35" spans="1:26" ht="15" customHeight="1" thickBot="1">
      <c r="A35" s="120" t="s">
        <v>169</v>
      </c>
      <c r="B35" s="55" t="s">
        <v>115</v>
      </c>
      <c r="C35" s="207" t="s">
        <v>25</v>
      </c>
      <c r="D35" s="121">
        <f t="shared" si="5"/>
        <v>48</v>
      </c>
      <c r="E35" s="56">
        <v>0</v>
      </c>
      <c r="F35" s="9">
        <f t="shared" si="6"/>
        <v>36</v>
      </c>
      <c r="G35" s="222">
        <v>20</v>
      </c>
      <c r="H35" s="56">
        <v>16</v>
      </c>
      <c r="I35" s="56">
        <v>20</v>
      </c>
      <c r="J35" s="56"/>
      <c r="K35" s="56"/>
      <c r="L35" s="210">
        <v>6</v>
      </c>
      <c r="M35" s="210">
        <v>6</v>
      </c>
      <c r="N35" s="56"/>
      <c r="O35" s="56"/>
      <c r="P35" s="56"/>
      <c r="Q35" s="57">
        <v>21</v>
      </c>
      <c r="R35" s="58">
        <v>15</v>
      </c>
      <c r="S35" s="56"/>
      <c r="T35" s="59"/>
      <c r="U35" s="60"/>
      <c r="V35" s="32"/>
      <c r="W35" s="32"/>
      <c r="X35" s="32"/>
      <c r="Y35" s="32"/>
      <c r="Z35" s="32"/>
    </row>
    <row r="36" spans="1:26" ht="22.5" customHeight="1">
      <c r="A36" s="111" t="s">
        <v>37</v>
      </c>
      <c r="B36" s="52" t="s">
        <v>38</v>
      </c>
      <c r="C36" s="122" t="s">
        <v>229</v>
      </c>
      <c r="D36" s="122">
        <f>SUM(D37:D39)</f>
        <v>157</v>
      </c>
      <c r="E36" s="122">
        <f aca="true" t="shared" si="7" ref="E36:U36">SUM(E37:E39)</f>
        <v>18</v>
      </c>
      <c r="F36" s="122">
        <f t="shared" si="7"/>
        <v>127</v>
      </c>
      <c r="G36" s="122">
        <f>SUM(G37:G39)</f>
        <v>73</v>
      </c>
      <c r="H36" s="122">
        <f t="shared" si="7"/>
        <v>44</v>
      </c>
      <c r="I36" s="122">
        <f t="shared" si="7"/>
        <v>83</v>
      </c>
      <c r="J36" s="122">
        <f t="shared" si="7"/>
        <v>0</v>
      </c>
      <c r="K36" s="122">
        <f t="shared" si="7"/>
        <v>0</v>
      </c>
      <c r="L36" s="122">
        <f t="shared" si="7"/>
        <v>6</v>
      </c>
      <c r="M36" s="122">
        <f t="shared" si="7"/>
        <v>6</v>
      </c>
      <c r="N36" s="122">
        <f t="shared" si="7"/>
        <v>0</v>
      </c>
      <c r="O36" s="122">
        <f t="shared" si="7"/>
        <v>0</v>
      </c>
      <c r="P36" s="122">
        <f t="shared" si="7"/>
        <v>32</v>
      </c>
      <c r="Q36" s="122">
        <f t="shared" si="7"/>
        <v>63</v>
      </c>
      <c r="R36" s="122">
        <f t="shared" si="7"/>
        <v>32</v>
      </c>
      <c r="S36" s="122">
        <f t="shared" si="7"/>
        <v>0</v>
      </c>
      <c r="T36" s="122">
        <f t="shared" si="7"/>
        <v>0</v>
      </c>
      <c r="U36" s="123">
        <f t="shared" si="7"/>
        <v>0</v>
      </c>
      <c r="V36" s="32"/>
      <c r="W36" s="32"/>
      <c r="X36" s="32"/>
      <c r="Y36" s="32"/>
      <c r="Z36" s="32"/>
    </row>
    <row r="37" spans="1:26" ht="15" customHeight="1">
      <c r="A37" s="22" t="s">
        <v>39</v>
      </c>
      <c r="B37" s="124" t="s">
        <v>24</v>
      </c>
      <c r="C37" s="114" t="s">
        <v>25</v>
      </c>
      <c r="D37" s="11">
        <f>SUM(M37+L37+F37+E37)</f>
        <v>48</v>
      </c>
      <c r="E37" s="9">
        <v>4</v>
      </c>
      <c r="F37" s="9">
        <f>SUM(N37:U37)</f>
        <v>32</v>
      </c>
      <c r="G37" s="23">
        <v>15</v>
      </c>
      <c r="H37" s="9">
        <v>12</v>
      </c>
      <c r="I37" s="9">
        <v>20</v>
      </c>
      <c r="J37" s="9"/>
      <c r="K37" s="9"/>
      <c r="L37" s="9">
        <v>6</v>
      </c>
      <c r="M37" s="9">
        <v>6</v>
      </c>
      <c r="N37" s="9"/>
      <c r="O37" s="9"/>
      <c r="P37" s="23"/>
      <c r="Q37" s="23"/>
      <c r="R37" s="26">
        <v>32</v>
      </c>
      <c r="S37" s="9"/>
      <c r="T37" s="9"/>
      <c r="U37" s="20"/>
      <c r="V37" s="32"/>
      <c r="W37" s="32"/>
      <c r="X37" s="32"/>
      <c r="Y37" s="32"/>
      <c r="Z37" s="32"/>
    </row>
    <row r="38" spans="1:26" ht="15" customHeight="1">
      <c r="A38" s="22" t="s">
        <v>40</v>
      </c>
      <c r="B38" s="118" t="s">
        <v>41</v>
      </c>
      <c r="C38" s="200" t="s">
        <v>23</v>
      </c>
      <c r="D38" s="11">
        <f>SUM(M38+L38+F38+E38)</f>
        <v>37</v>
      </c>
      <c r="E38" s="9">
        <v>0</v>
      </c>
      <c r="F38" s="9">
        <f>SUM(N38:U38)</f>
        <v>37</v>
      </c>
      <c r="G38" s="23">
        <v>8</v>
      </c>
      <c r="H38" s="9">
        <v>24</v>
      </c>
      <c r="I38" s="9">
        <v>13</v>
      </c>
      <c r="J38" s="9"/>
      <c r="K38" s="9"/>
      <c r="L38" s="9"/>
      <c r="M38" s="9"/>
      <c r="N38" s="9"/>
      <c r="O38" s="9"/>
      <c r="P38" s="30">
        <v>16</v>
      </c>
      <c r="Q38" s="24">
        <v>21</v>
      </c>
      <c r="R38" s="23"/>
      <c r="S38" s="9"/>
      <c r="T38" s="9"/>
      <c r="U38" s="20"/>
      <c r="V38" s="43"/>
      <c r="W38" s="32"/>
      <c r="X38" s="32"/>
      <c r="Y38" s="32"/>
      <c r="Z38" s="32"/>
    </row>
    <row r="39" spans="1:26" ht="24.75" customHeight="1" thickBot="1">
      <c r="A39" s="120" t="s">
        <v>42</v>
      </c>
      <c r="B39" s="55" t="s">
        <v>136</v>
      </c>
      <c r="C39" s="199" t="s">
        <v>23</v>
      </c>
      <c r="D39" s="11">
        <f>SUM(M39+L39+F39+E39)</f>
        <v>72</v>
      </c>
      <c r="E39" s="56">
        <v>14</v>
      </c>
      <c r="F39" s="9">
        <f>SUM(N39:U39)</f>
        <v>58</v>
      </c>
      <c r="G39" s="222">
        <v>50</v>
      </c>
      <c r="H39" s="56">
        <v>8</v>
      </c>
      <c r="I39" s="56">
        <v>50</v>
      </c>
      <c r="J39" s="56"/>
      <c r="K39" s="56"/>
      <c r="L39" s="56"/>
      <c r="M39" s="56"/>
      <c r="N39" s="56"/>
      <c r="O39" s="56"/>
      <c r="P39" s="57">
        <v>16</v>
      </c>
      <c r="Q39" s="63">
        <v>42</v>
      </c>
      <c r="R39" s="56"/>
      <c r="S39" s="56"/>
      <c r="T39" s="56"/>
      <c r="U39" s="64"/>
      <c r="V39" s="32"/>
      <c r="W39" s="32"/>
      <c r="X39" s="32"/>
      <c r="Y39" s="32"/>
      <c r="Z39" s="32"/>
    </row>
    <row r="40" spans="1:26" ht="15" customHeight="1" thickBot="1">
      <c r="A40" s="125" t="s">
        <v>43</v>
      </c>
      <c r="B40" s="65" t="s">
        <v>205</v>
      </c>
      <c r="C40" s="89" t="s">
        <v>248</v>
      </c>
      <c r="D40" s="89">
        <f>SUM(D52+D41)</f>
        <v>3328</v>
      </c>
      <c r="E40" s="66">
        <f>E41+E52</f>
        <v>204</v>
      </c>
      <c r="F40" s="66">
        <f>F41+F52</f>
        <v>2966</v>
      </c>
      <c r="G40" s="66">
        <f>SUM(G52+G41)</f>
        <v>1909</v>
      </c>
      <c r="H40" s="66">
        <f aca="true" t="shared" si="8" ref="H40:M40">H41+H52</f>
        <v>689</v>
      </c>
      <c r="I40" s="66">
        <f t="shared" si="8"/>
        <v>1379</v>
      </c>
      <c r="J40" s="66">
        <f t="shared" si="8"/>
        <v>70</v>
      </c>
      <c r="K40" s="66">
        <f t="shared" si="8"/>
        <v>828</v>
      </c>
      <c r="L40" s="66">
        <f>L41+L52</f>
        <v>66</v>
      </c>
      <c r="M40" s="66">
        <f t="shared" si="8"/>
        <v>92</v>
      </c>
      <c r="N40" s="66">
        <f aca="true" t="shared" si="9" ref="N40:U40">SUM(N41+N52)</f>
        <v>96</v>
      </c>
      <c r="O40" s="66">
        <f t="shared" si="9"/>
        <v>144</v>
      </c>
      <c r="P40" s="66">
        <f t="shared" si="9"/>
        <v>308</v>
      </c>
      <c r="Q40" s="66">
        <f t="shared" si="9"/>
        <v>453</v>
      </c>
      <c r="R40" s="66">
        <f t="shared" si="9"/>
        <v>420</v>
      </c>
      <c r="S40" s="66">
        <f t="shared" si="9"/>
        <v>666</v>
      </c>
      <c r="T40" s="66">
        <f t="shared" si="9"/>
        <v>504</v>
      </c>
      <c r="U40" s="67">
        <f t="shared" si="9"/>
        <v>375</v>
      </c>
      <c r="V40" s="32"/>
      <c r="W40" s="32"/>
      <c r="X40" s="32"/>
      <c r="Y40" s="32"/>
      <c r="Z40" s="32"/>
    </row>
    <row r="41" spans="1:26" ht="15" customHeight="1">
      <c r="A41" s="126" t="s">
        <v>44</v>
      </c>
      <c r="B41" s="68" t="s">
        <v>45</v>
      </c>
      <c r="C41" s="122" t="s">
        <v>247</v>
      </c>
      <c r="D41" s="122">
        <f>SUM(D42:D51)</f>
        <v>1172</v>
      </c>
      <c r="E41" s="69">
        <f>SUM(E42:E51)</f>
        <v>18</v>
      </c>
      <c r="F41" s="69">
        <f>SUM(F42:F51)</f>
        <v>1074</v>
      </c>
      <c r="G41" s="69">
        <f>SUM(G42:G51)</f>
        <v>845</v>
      </c>
      <c r="H41" s="69">
        <f aca="true" t="shared" si="10" ref="H41:M41">SUM(H42:H51)</f>
        <v>229</v>
      </c>
      <c r="I41" s="69">
        <f t="shared" si="10"/>
        <v>845</v>
      </c>
      <c r="J41" s="69">
        <f t="shared" si="10"/>
        <v>0</v>
      </c>
      <c r="K41" s="69">
        <f t="shared" si="10"/>
        <v>0</v>
      </c>
      <c r="L41" s="69">
        <f t="shared" si="10"/>
        <v>38</v>
      </c>
      <c r="M41" s="69">
        <f t="shared" si="10"/>
        <v>42</v>
      </c>
      <c r="N41" s="69">
        <f>SUM(N42:N51)</f>
        <v>96</v>
      </c>
      <c r="O41" s="69">
        <f aca="true" t="shared" si="11" ref="O41:U41">SUM(O42:O51)</f>
        <v>144</v>
      </c>
      <c r="P41" s="69">
        <f t="shared" si="11"/>
        <v>128</v>
      </c>
      <c r="Q41" s="69">
        <f t="shared" si="11"/>
        <v>126</v>
      </c>
      <c r="R41" s="69">
        <f t="shared" si="11"/>
        <v>105</v>
      </c>
      <c r="S41" s="69">
        <f t="shared" si="11"/>
        <v>280</v>
      </c>
      <c r="T41" s="69">
        <f t="shared" si="11"/>
        <v>96</v>
      </c>
      <c r="U41" s="78">
        <f t="shared" si="11"/>
        <v>99</v>
      </c>
      <c r="V41" s="32"/>
      <c r="W41" s="32"/>
      <c r="X41" s="32"/>
      <c r="Y41" s="32"/>
      <c r="Z41" s="32"/>
    </row>
    <row r="42" spans="1:26" ht="15" customHeight="1">
      <c r="A42" s="127" t="s">
        <v>46</v>
      </c>
      <c r="B42" s="118" t="s">
        <v>47</v>
      </c>
      <c r="C42" s="114" t="s">
        <v>25</v>
      </c>
      <c r="D42" s="113">
        <f>SUM(M42+L42+F42+E42)</f>
        <v>72</v>
      </c>
      <c r="E42" s="9">
        <v>7</v>
      </c>
      <c r="F42" s="9">
        <f>SUM(N42:U42)</f>
        <v>59</v>
      </c>
      <c r="G42" s="23">
        <v>39</v>
      </c>
      <c r="H42" s="9">
        <v>20</v>
      </c>
      <c r="I42" s="9">
        <v>39</v>
      </c>
      <c r="J42" s="9"/>
      <c r="K42" s="9"/>
      <c r="L42" s="9">
        <v>2</v>
      </c>
      <c r="M42" s="9">
        <v>4</v>
      </c>
      <c r="N42" s="9"/>
      <c r="O42" s="9"/>
      <c r="P42" s="9"/>
      <c r="Q42" s="9"/>
      <c r="R42" s="30">
        <v>15</v>
      </c>
      <c r="S42" s="26">
        <v>44</v>
      </c>
      <c r="T42" s="9"/>
      <c r="U42" s="20"/>
      <c r="V42" s="32"/>
      <c r="W42" s="32"/>
      <c r="X42" s="32"/>
      <c r="Y42" s="32"/>
      <c r="Z42" s="32"/>
    </row>
    <row r="43" spans="1:26" ht="15" customHeight="1">
      <c r="A43" s="127" t="s">
        <v>48</v>
      </c>
      <c r="B43" s="118" t="s">
        <v>49</v>
      </c>
      <c r="C43" s="112" t="s">
        <v>23</v>
      </c>
      <c r="D43" s="113">
        <f aca="true" t="shared" si="12" ref="D43:D51">SUM(M43+L43+F43+E43)</f>
        <v>57</v>
      </c>
      <c r="E43" s="9">
        <v>0</v>
      </c>
      <c r="F43" s="9">
        <f aca="true" t="shared" si="13" ref="F43:F51">SUM(N43:U43)</f>
        <v>57</v>
      </c>
      <c r="G43" s="23">
        <v>20</v>
      </c>
      <c r="H43" s="9">
        <v>37</v>
      </c>
      <c r="I43" s="9">
        <v>20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30">
        <v>24</v>
      </c>
      <c r="U43" s="29">
        <v>33</v>
      </c>
      <c r="V43" s="32"/>
      <c r="W43" s="32"/>
      <c r="X43" s="32"/>
      <c r="Y43" s="32"/>
      <c r="Z43" s="32"/>
    </row>
    <row r="44" spans="1:26" ht="15" customHeight="1">
      <c r="A44" s="127" t="s">
        <v>50</v>
      </c>
      <c r="B44" s="118" t="s">
        <v>51</v>
      </c>
      <c r="C44" s="115" t="s">
        <v>226</v>
      </c>
      <c r="D44" s="113">
        <f t="shared" si="12"/>
        <v>311</v>
      </c>
      <c r="E44" s="9">
        <v>0</v>
      </c>
      <c r="F44" s="9">
        <f t="shared" si="13"/>
        <v>295</v>
      </c>
      <c r="G44" s="23">
        <v>278</v>
      </c>
      <c r="H44" s="9">
        <v>17</v>
      </c>
      <c r="I44" s="9">
        <v>278</v>
      </c>
      <c r="J44" s="9"/>
      <c r="K44" s="9"/>
      <c r="L44" s="9">
        <v>7</v>
      </c>
      <c r="M44" s="9">
        <v>9</v>
      </c>
      <c r="N44" s="26">
        <v>32</v>
      </c>
      <c r="O44" s="30">
        <v>46</v>
      </c>
      <c r="P44" s="30">
        <v>32</v>
      </c>
      <c r="Q44" s="30">
        <v>42</v>
      </c>
      <c r="R44" s="30">
        <v>30</v>
      </c>
      <c r="S44" s="30">
        <v>44</v>
      </c>
      <c r="T44" s="30">
        <v>36</v>
      </c>
      <c r="U44" s="27">
        <v>33</v>
      </c>
      <c r="V44" s="32"/>
      <c r="W44" s="32"/>
      <c r="X44" s="32"/>
      <c r="Y44" s="32"/>
      <c r="Z44" s="32"/>
    </row>
    <row r="45" spans="1:26" ht="15" customHeight="1">
      <c r="A45" s="127" t="s">
        <v>52</v>
      </c>
      <c r="B45" s="118" t="s">
        <v>53</v>
      </c>
      <c r="C45" s="185" t="s">
        <v>227</v>
      </c>
      <c r="D45" s="113">
        <f t="shared" si="12"/>
        <v>329</v>
      </c>
      <c r="E45" s="9">
        <v>0</v>
      </c>
      <c r="F45" s="9">
        <f t="shared" si="13"/>
        <v>295</v>
      </c>
      <c r="G45" s="23">
        <v>278</v>
      </c>
      <c r="H45" s="9">
        <v>17</v>
      </c>
      <c r="I45" s="9">
        <v>278</v>
      </c>
      <c r="J45" s="9"/>
      <c r="K45" s="9"/>
      <c r="L45" s="9">
        <v>19</v>
      </c>
      <c r="M45" s="9">
        <v>15</v>
      </c>
      <c r="N45" s="26">
        <v>32</v>
      </c>
      <c r="O45" s="30">
        <v>46</v>
      </c>
      <c r="P45" s="26">
        <v>32</v>
      </c>
      <c r="Q45" s="30">
        <v>42</v>
      </c>
      <c r="R45" s="30">
        <v>30</v>
      </c>
      <c r="S45" s="30">
        <v>44</v>
      </c>
      <c r="T45" s="30">
        <v>36</v>
      </c>
      <c r="U45" s="27">
        <v>33</v>
      </c>
      <c r="V45" s="32"/>
      <c r="W45" s="32"/>
      <c r="X45" s="32"/>
      <c r="Y45" s="32"/>
      <c r="Z45" s="32"/>
    </row>
    <row r="46" spans="1:26" ht="15" customHeight="1">
      <c r="A46" s="127" t="s">
        <v>54</v>
      </c>
      <c r="B46" s="118" t="s">
        <v>55</v>
      </c>
      <c r="C46" s="112" t="s">
        <v>23</v>
      </c>
      <c r="D46" s="113">
        <f t="shared" si="12"/>
        <v>63</v>
      </c>
      <c r="E46" s="9">
        <v>10</v>
      </c>
      <c r="F46" s="9">
        <f t="shared" si="13"/>
        <v>53</v>
      </c>
      <c r="G46" s="23">
        <v>18</v>
      </c>
      <c r="H46" s="11">
        <v>35</v>
      </c>
      <c r="I46" s="9">
        <v>18</v>
      </c>
      <c r="J46" s="9"/>
      <c r="K46" s="9"/>
      <c r="L46" s="9"/>
      <c r="M46" s="9"/>
      <c r="N46" s="9"/>
      <c r="O46" s="9"/>
      <c r="P46" s="30">
        <v>32</v>
      </c>
      <c r="Q46" s="24">
        <v>21</v>
      </c>
      <c r="R46" s="9"/>
      <c r="S46" s="9"/>
      <c r="T46" s="9"/>
      <c r="U46" s="20"/>
      <c r="V46" s="32"/>
      <c r="W46" s="32"/>
      <c r="X46" s="32"/>
      <c r="Y46" s="32"/>
      <c r="Z46" s="32"/>
    </row>
    <row r="47" spans="1:26" ht="15" customHeight="1">
      <c r="A47" s="127" t="s">
        <v>56</v>
      </c>
      <c r="B47" s="118" t="s">
        <v>57</v>
      </c>
      <c r="C47" s="112" t="s">
        <v>23</v>
      </c>
      <c r="D47" s="113">
        <f t="shared" si="12"/>
        <v>54</v>
      </c>
      <c r="E47" s="9">
        <v>1</v>
      </c>
      <c r="F47" s="9">
        <f t="shared" si="13"/>
        <v>53</v>
      </c>
      <c r="G47" s="23">
        <v>18</v>
      </c>
      <c r="H47" s="9">
        <v>35</v>
      </c>
      <c r="I47" s="9">
        <v>18</v>
      </c>
      <c r="J47" s="9"/>
      <c r="K47" s="9"/>
      <c r="L47" s="9"/>
      <c r="M47" s="9"/>
      <c r="N47" s="9"/>
      <c r="O47" s="9"/>
      <c r="P47" s="30">
        <v>32</v>
      </c>
      <c r="Q47" s="24">
        <v>21</v>
      </c>
      <c r="R47" s="9"/>
      <c r="S47" s="9"/>
      <c r="T47" s="9"/>
      <c r="U47" s="20"/>
      <c r="V47" s="32"/>
      <c r="W47" s="32"/>
      <c r="X47" s="32"/>
      <c r="Y47" s="32"/>
      <c r="Z47" s="32"/>
    </row>
    <row r="48" spans="1:26" ht="15" customHeight="1">
      <c r="A48" s="127" t="s">
        <v>58</v>
      </c>
      <c r="B48" s="118" t="s">
        <v>59</v>
      </c>
      <c r="C48" s="112" t="s">
        <v>23</v>
      </c>
      <c r="D48" s="113">
        <f t="shared" si="12"/>
        <v>68</v>
      </c>
      <c r="E48" s="9">
        <v>0</v>
      </c>
      <c r="F48" s="9">
        <f t="shared" si="13"/>
        <v>68</v>
      </c>
      <c r="G48" s="23">
        <v>48</v>
      </c>
      <c r="H48" s="9">
        <v>20</v>
      </c>
      <c r="I48" s="9">
        <v>48</v>
      </c>
      <c r="J48" s="9"/>
      <c r="K48" s="9"/>
      <c r="L48" s="9"/>
      <c r="M48" s="9"/>
      <c r="N48" s="9"/>
      <c r="O48" s="9"/>
      <c r="P48" s="9"/>
      <c r="Q48" s="9"/>
      <c r="R48" s="30">
        <v>30</v>
      </c>
      <c r="S48" s="24">
        <v>38</v>
      </c>
      <c r="T48" s="11"/>
      <c r="U48" s="31"/>
      <c r="V48" s="32"/>
      <c r="W48" s="32"/>
      <c r="X48" s="32"/>
      <c r="Y48" s="32"/>
      <c r="Z48" s="32"/>
    </row>
    <row r="49" spans="1:26" ht="15" customHeight="1">
      <c r="A49" s="127" t="s">
        <v>60</v>
      </c>
      <c r="B49" s="118" t="s">
        <v>61</v>
      </c>
      <c r="C49" s="114" t="s">
        <v>25</v>
      </c>
      <c r="D49" s="113">
        <f t="shared" si="12"/>
        <v>50</v>
      </c>
      <c r="E49" s="9">
        <v>0</v>
      </c>
      <c r="F49" s="9">
        <f t="shared" si="13"/>
        <v>44</v>
      </c>
      <c r="G49" s="23">
        <v>22</v>
      </c>
      <c r="H49" s="9">
        <v>22</v>
      </c>
      <c r="I49" s="9">
        <v>22</v>
      </c>
      <c r="J49" s="9"/>
      <c r="K49" s="9"/>
      <c r="L49" s="9">
        <v>2</v>
      </c>
      <c r="M49" s="9">
        <v>4</v>
      </c>
      <c r="N49" s="9"/>
      <c r="O49" s="9"/>
      <c r="P49" s="9"/>
      <c r="Q49" s="9"/>
      <c r="R49" s="9"/>
      <c r="S49" s="26">
        <v>44</v>
      </c>
      <c r="T49" s="9"/>
      <c r="U49" s="20"/>
      <c r="V49" s="32"/>
      <c r="W49" s="32"/>
      <c r="X49" s="32"/>
      <c r="Y49" s="32"/>
      <c r="Z49" s="32"/>
    </row>
    <row r="50" spans="1:26" ht="15" customHeight="1">
      <c r="A50" s="127" t="s">
        <v>62</v>
      </c>
      <c r="B50" s="118" t="s">
        <v>63</v>
      </c>
      <c r="C50" s="114" t="s">
        <v>25</v>
      </c>
      <c r="D50" s="113">
        <f t="shared" si="12"/>
        <v>72</v>
      </c>
      <c r="E50" s="9">
        <v>0</v>
      </c>
      <c r="F50" s="9">
        <f t="shared" si="13"/>
        <v>66</v>
      </c>
      <c r="G50" s="23">
        <v>44</v>
      </c>
      <c r="H50" s="9">
        <v>22</v>
      </c>
      <c r="I50" s="9">
        <v>44</v>
      </c>
      <c r="J50" s="9"/>
      <c r="K50" s="9"/>
      <c r="L50" s="9">
        <v>2</v>
      </c>
      <c r="M50" s="9">
        <v>4</v>
      </c>
      <c r="N50" s="9"/>
      <c r="O50" s="9"/>
      <c r="P50" s="9"/>
      <c r="Q50" s="9"/>
      <c r="R50" s="9"/>
      <c r="S50" s="26">
        <v>66</v>
      </c>
      <c r="T50" s="9"/>
      <c r="U50" s="20"/>
      <c r="V50" s="32"/>
      <c r="W50" s="32"/>
      <c r="X50" s="32"/>
      <c r="Y50" s="32"/>
      <c r="Z50" s="32"/>
    </row>
    <row r="51" spans="1:26" ht="15" customHeight="1" thickBot="1">
      <c r="A51" s="128" t="s">
        <v>64</v>
      </c>
      <c r="B51" s="70" t="s">
        <v>65</v>
      </c>
      <c r="C51" s="114" t="s">
        <v>25</v>
      </c>
      <c r="D51" s="113">
        <f t="shared" si="12"/>
        <v>96</v>
      </c>
      <c r="E51" s="56">
        <v>0</v>
      </c>
      <c r="F51" s="9">
        <f t="shared" si="13"/>
        <v>84</v>
      </c>
      <c r="G51" s="220">
        <v>80</v>
      </c>
      <c r="H51" s="40">
        <v>4</v>
      </c>
      <c r="I51" s="56">
        <v>80</v>
      </c>
      <c r="J51" s="56"/>
      <c r="K51" s="71"/>
      <c r="L51" s="71">
        <v>6</v>
      </c>
      <c r="M51" s="71">
        <v>6</v>
      </c>
      <c r="N51" s="72">
        <v>32</v>
      </c>
      <c r="O51" s="58">
        <v>52</v>
      </c>
      <c r="P51" s="56"/>
      <c r="Q51" s="56"/>
      <c r="R51" s="56"/>
      <c r="S51" s="56"/>
      <c r="T51" s="56"/>
      <c r="U51" s="64"/>
      <c r="V51" s="32"/>
      <c r="W51" s="32"/>
      <c r="X51" s="32"/>
      <c r="Y51" s="32"/>
      <c r="Z51" s="307"/>
    </row>
    <row r="52" spans="1:26" ht="15" customHeight="1" thickBot="1">
      <c r="A52" s="125" t="s">
        <v>66</v>
      </c>
      <c r="B52" s="129" t="s">
        <v>206</v>
      </c>
      <c r="C52" s="89" t="s">
        <v>232</v>
      </c>
      <c r="D52" s="89">
        <f aca="true" t="shared" si="14" ref="D52:N52">SUM(D53+D61+D67+D73+D78)</f>
        <v>2156</v>
      </c>
      <c r="E52" s="89">
        <f t="shared" si="14"/>
        <v>186</v>
      </c>
      <c r="F52" s="89">
        <f t="shared" si="14"/>
        <v>1892</v>
      </c>
      <c r="G52" s="89">
        <f>SUM(G53+G61+G67+G73+G78)</f>
        <v>1064</v>
      </c>
      <c r="H52" s="89">
        <f t="shared" si="14"/>
        <v>460</v>
      </c>
      <c r="I52" s="89">
        <f t="shared" si="14"/>
        <v>534</v>
      </c>
      <c r="J52" s="89">
        <f t="shared" si="14"/>
        <v>70</v>
      </c>
      <c r="K52" s="89">
        <f t="shared" si="14"/>
        <v>828</v>
      </c>
      <c r="L52" s="89">
        <f t="shared" si="14"/>
        <v>28</v>
      </c>
      <c r="M52" s="89">
        <f t="shared" si="14"/>
        <v>50</v>
      </c>
      <c r="N52" s="66">
        <f t="shared" si="14"/>
        <v>0</v>
      </c>
      <c r="O52" s="66">
        <v>0</v>
      </c>
      <c r="P52" s="66">
        <f aca="true" t="shared" si="15" ref="P52:U52">SUM(P53+P61+P67+P73+P78)</f>
        <v>180</v>
      </c>
      <c r="Q52" s="66">
        <f t="shared" si="15"/>
        <v>327</v>
      </c>
      <c r="R52" s="66">
        <f t="shared" si="15"/>
        <v>315</v>
      </c>
      <c r="S52" s="66">
        <f t="shared" si="15"/>
        <v>386</v>
      </c>
      <c r="T52" s="66">
        <f t="shared" si="15"/>
        <v>408</v>
      </c>
      <c r="U52" s="67">
        <f t="shared" si="15"/>
        <v>276</v>
      </c>
      <c r="V52" s="32"/>
      <c r="W52" s="32"/>
      <c r="X52" s="32"/>
      <c r="Y52" s="32"/>
      <c r="Z52" s="307"/>
    </row>
    <row r="53" spans="1:26" ht="44.25" customHeight="1">
      <c r="A53" s="130" t="s">
        <v>67</v>
      </c>
      <c r="B53" s="131" t="s">
        <v>68</v>
      </c>
      <c r="C53" s="211" t="s">
        <v>230</v>
      </c>
      <c r="D53" s="132">
        <f>SUM(D54:D60)</f>
        <v>859</v>
      </c>
      <c r="E53" s="69">
        <f>SUM(E54:E59)</f>
        <v>55</v>
      </c>
      <c r="F53" s="69">
        <f>SUM(F54:F60)</f>
        <v>780</v>
      </c>
      <c r="G53" s="69">
        <f>SUM(G54:G60)</f>
        <v>420</v>
      </c>
      <c r="H53" s="69">
        <f aca="true" t="shared" si="16" ref="H53:M53">SUM(H54:H60)</f>
        <v>147</v>
      </c>
      <c r="I53" s="69">
        <f t="shared" si="16"/>
        <v>223</v>
      </c>
      <c r="J53" s="69">
        <f t="shared" si="16"/>
        <v>50</v>
      </c>
      <c r="K53" s="69">
        <f t="shared" si="16"/>
        <v>360</v>
      </c>
      <c r="L53" s="69">
        <f t="shared" si="16"/>
        <v>10</v>
      </c>
      <c r="M53" s="69">
        <f t="shared" si="16"/>
        <v>14</v>
      </c>
      <c r="N53" s="69">
        <f aca="true" t="shared" si="17" ref="N53:U53">SUM(N54:N59)</f>
        <v>0</v>
      </c>
      <c r="O53" s="69">
        <f t="shared" si="17"/>
        <v>0</v>
      </c>
      <c r="P53" s="69">
        <f t="shared" si="17"/>
        <v>100</v>
      </c>
      <c r="Q53" s="69">
        <f t="shared" si="17"/>
        <v>171</v>
      </c>
      <c r="R53" s="69">
        <f t="shared" si="17"/>
        <v>147</v>
      </c>
      <c r="S53" s="69">
        <f t="shared" si="17"/>
        <v>182</v>
      </c>
      <c r="T53" s="69">
        <f t="shared" si="17"/>
        <v>180</v>
      </c>
      <c r="U53" s="78">
        <f t="shared" si="17"/>
        <v>0</v>
      </c>
      <c r="V53" s="32"/>
      <c r="W53" s="32"/>
      <c r="X53" s="32"/>
      <c r="Y53" s="32"/>
      <c r="Z53" s="307"/>
    </row>
    <row r="54" spans="1:26" ht="31.5" customHeight="1">
      <c r="A54" s="133" t="s">
        <v>69</v>
      </c>
      <c r="B54" s="37" t="s">
        <v>70</v>
      </c>
      <c r="C54" s="134" t="s">
        <v>25</v>
      </c>
      <c r="D54" s="135">
        <f>SUM(M54+L54+F54+E54)</f>
        <v>266</v>
      </c>
      <c r="E54" s="9">
        <v>25</v>
      </c>
      <c r="F54" s="136">
        <f>SUM(N54:U54)</f>
        <v>229</v>
      </c>
      <c r="G54" s="223">
        <v>229</v>
      </c>
      <c r="H54" s="9">
        <v>111</v>
      </c>
      <c r="I54" s="9">
        <v>88</v>
      </c>
      <c r="J54" s="11">
        <v>30</v>
      </c>
      <c r="K54" s="137"/>
      <c r="L54" s="23">
        <v>6</v>
      </c>
      <c r="M54" s="23">
        <v>6</v>
      </c>
      <c r="N54" s="9"/>
      <c r="O54" s="9"/>
      <c r="P54" s="30">
        <v>32</v>
      </c>
      <c r="Q54" s="30">
        <v>21</v>
      </c>
      <c r="R54" s="30">
        <v>60</v>
      </c>
      <c r="S54" s="30">
        <v>44</v>
      </c>
      <c r="T54" s="26">
        <v>72</v>
      </c>
      <c r="U54" s="20"/>
      <c r="V54" s="308"/>
      <c r="W54" s="32"/>
      <c r="X54" s="32"/>
      <c r="Y54" s="32"/>
      <c r="Z54" s="307"/>
    </row>
    <row r="55" spans="1:26" ht="15" customHeight="1">
      <c r="A55" s="133" t="s">
        <v>71</v>
      </c>
      <c r="B55" s="37" t="s">
        <v>72</v>
      </c>
      <c r="C55" s="116" t="s">
        <v>23</v>
      </c>
      <c r="D55" s="135">
        <f>SUM(M55+L55+F55+E55)</f>
        <v>162</v>
      </c>
      <c r="E55" s="9">
        <v>15</v>
      </c>
      <c r="F55" s="136">
        <f>SUM(N55:U55)</f>
        <v>147</v>
      </c>
      <c r="G55" s="223">
        <v>147</v>
      </c>
      <c r="H55" s="9">
        <v>0</v>
      </c>
      <c r="I55" s="9">
        <v>127</v>
      </c>
      <c r="J55" s="11">
        <v>20</v>
      </c>
      <c r="K55" s="9"/>
      <c r="L55" s="9"/>
      <c r="M55" s="9"/>
      <c r="N55" s="9"/>
      <c r="O55" s="9"/>
      <c r="P55" s="30">
        <v>32</v>
      </c>
      <c r="Q55" s="30">
        <v>42</v>
      </c>
      <c r="R55" s="30">
        <v>15</v>
      </c>
      <c r="S55" s="30">
        <v>22</v>
      </c>
      <c r="T55" s="24">
        <v>36</v>
      </c>
      <c r="U55" s="20"/>
      <c r="V55" s="32"/>
      <c r="W55" s="32"/>
      <c r="X55" s="32"/>
      <c r="Y55" s="32"/>
      <c r="Z55" s="32"/>
    </row>
    <row r="56" spans="1:26" ht="26.25" customHeight="1">
      <c r="A56" s="133" t="s">
        <v>73</v>
      </c>
      <c r="B56" s="37" t="s">
        <v>74</v>
      </c>
      <c r="C56" s="24" t="s">
        <v>23</v>
      </c>
      <c r="D56" s="135">
        <f>SUM(M56+L56+F56+E56)</f>
        <v>59</v>
      </c>
      <c r="E56" s="9">
        <v>15</v>
      </c>
      <c r="F56" s="136">
        <f>SUM(N56:U56)</f>
        <v>44</v>
      </c>
      <c r="G56" s="223">
        <v>44</v>
      </c>
      <c r="H56" s="9">
        <v>36</v>
      </c>
      <c r="I56" s="9">
        <v>8</v>
      </c>
      <c r="J56" s="9"/>
      <c r="K56" s="9"/>
      <c r="L56" s="9"/>
      <c r="M56" s="9"/>
      <c r="N56" s="9"/>
      <c r="O56" s="9"/>
      <c r="P56" s="9"/>
      <c r="Q56" s="9"/>
      <c r="R56" s="9"/>
      <c r="S56" s="24">
        <v>44</v>
      </c>
      <c r="T56" s="11"/>
      <c r="U56" s="20"/>
      <c r="V56" s="32"/>
      <c r="W56" s="32"/>
      <c r="X56" s="32"/>
      <c r="Y56" s="32"/>
      <c r="Z56" s="32"/>
    </row>
    <row r="57" spans="1:26" ht="50.25" customHeight="1">
      <c r="A57" s="138" t="s">
        <v>149</v>
      </c>
      <c r="B57" s="139" t="s">
        <v>139</v>
      </c>
      <c r="C57" s="24" t="s">
        <v>23</v>
      </c>
      <c r="D57" s="135">
        <f>SUM(K57:M57)</f>
        <v>108</v>
      </c>
      <c r="E57" s="9"/>
      <c r="F57" s="136">
        <v>108</v>
      </c>
      <c r="G57" s="223"/>
      <c r="H57" s="9"/>
      <c r="I57" s="9"/>
      <c r="J57" s="9"/>
      <c r="K57" s="9">
        <v>108</v>
      </c>
      <c r="L57" s="9"/>
      <c r="M57" s="9"/>
      <c r="N57" s="9"/>
      <c r="O57" s="9"/>
      <c r="P57" s="30">
        <v>36</v>
      </c>
      <c r="Q57" s="30">
        <v>36</v>
      </c>
      <c r="R57" s="24">
        <v>36</v>
      </c>
      <c r="S57" s="9"/>
      <c r="T57" s="9"/>
      <c r="U57" s="20"/>
      <c r="V57" s="32"/>
      <c r="W57" s="32"/>
      <c r="X57" s="32"/>
      <c r="Y57" s="32"/>
      <c r="Z57" s="32"/>
    </row>
    <row r="58" spans="1:26" ht="15" customHeight="1">
      <c r="A58" s="138" t="s">
        <v>150</v>
      </c>
      <c r="B58" s="140" t="s">
        <v>152</v>
      </c>
      <c r="C58" s="24" t="s">
        <v>151</v>
      </c>
      <c r="D58" s="135">
        <f>SUM(K58:M58)</f>
        <v>72</v>
      </c>
      <c r="E58" s="9"/>
      <c r="F58" s="136">
        <v>72</v>
      </c>
      <c r="G58" s="223"/>
      <c r="H58" s="9"/>
      <c r="I58" s="9"/>
      <c r="J58" s="9"/>
      <c r="K58" s="9">
        <v>72</v>
      </c>
      <c r="L58" s="9"/>
      <c r="M58" s="9"/>
      <c r="N58" s="9"/>
      <c r="O58" s="9"/>
      <c r="P58" s="9"/>
      <c r="Q58" s="24">
        <v>36</v>
      </c>
      <c r="R58" s="9"/>
      <c r="S58" s="24">
        <v>36</v>
      </c>
      <c r="T58" s="9"/>
      <c r="U58" s="20"/>
      <c r="V58" s="32"/>
      <c r="W58" s="32"/>
      <c r="X58" s="32"/>
      <c r="Y58" s="32"/>
      <c r="Z58" s="32"/>
    </row>
    <row r="59" spans="1:26" ht="48.75" customHeight="1">
      <c r="A59" s="138" t="s">
        <v>75</v>
      </c>
      <c r="B59" s="141" t="s">
        <v>140</v>
      </c>
      <c r="C59" s="24" t="s">
        <v>154</v>
      </c>
      <c r="D59" s="135">
        <f>SUM(K59:M59)</f>
        <v>180</v>
      </c>
      <c r="E59" s="9"/>
      <c r="F59" s="136">
        <v>180</v>
      </c>
      <c r="G59" s="223"/>
      <c r="H59" s="9"/>
      <c r="I59" s="9"/>
      <c r="J59" s="9"/>
      <c r="K59" s="9">
        <v>180</v>
      </c>
      <c r="L59" s="9"/>
      <c r="M59" s="9"/>
      <c r="N59" s="9"/>
      <c r="O59" s="9"/>
      <c r="P59" s="9"/>
      <c r="Q59" s="24">
        <v>36</v>
      </c>
      <c r="R59" s="30">
        <v>36</v>
      </c>
      <c r="S59" s="24">
        <v>36</v>
      </c>
      <c r="T59" s="24">
        <v>72</v>
      </c>
      <c r="U59" s="20"/>
      <c r="V59" s="32"/>
      <c r="W59" s="32"/>
      <c r="X59" s="32"/>
      <c r="Y59" s="32"/>
      <c r="Z59" s="32"/>
    </row>
    <row r="60" spans="1:26" ht="15" customHeight="1" thickBot="1">
      <c r="A60" s="142"/>
      <c r="B60" s="143" t="s">
        <v>176</v>
      </c>
      <c r="C60" s="73" t="s">
        <v>177</v>
      </c>
      <c r="D60" s="144">
        <f>SUM(F60+L60+M60)</f>
        <v>12</v>
      </c>
      <c r="E60" s="56"/>
      <c r="F60" s="56"/>
      <c r="G60" s="222"/>
      <c r="H60" s="56"/>
      <c r="I60" s="56"/>
      <c r="J60" s="56"/>
      <c r="K60" s="56"/>
      <c r="L60" s="56">
        <v>4</v>
      </c>
      <c r="M60" s="56">
        <v>8</v>
      </c>
      <c r="N60" s="56"/>
      <c r="O60" s="56"/>
      <c r="P60" s="56"/>
      <c r="Q60" s="59"/>
      <c r="R60" s="59"/>
      <c r="S60" s="59"/>
      <c r="T60" s="73"/>
      <c r="U60" s="64"/>
      <c r="V60" s="32"/>
      <c r="W60" s="32"/>
      <c r="X60" s="32"/>
      <c r="Y60" s="32"/>
      <c r="Z60" s="309"/>
    </row>
    <row r="61" spans="1:26" ht="33" customHeight="1">
      <c r="A61" s="145" t="s">
        <v>76</v>
      </c>
      <c r="B61" s="146" t="s">
        <v>133</v>
      </c>
      <c r="C61" s="61" t="s">
        <v>231</v>
      </c>
      <c r="D61" s="147">
        <f>SUM(D62:D66)</f>
        <v>627</v>
      </c>
      <c r="E61" s="61">
        <f aca="true" t="shared" si="18" ref="E61:K61">SUM(E62:E65)</f>
        <v>45</v>
      </c>
      <c r="F61" s="61">
        <f t="shared" si="18"/>
        <v>564</v>
      </c>
      <c r="G61" s="61">
        <f>SUM(G62:G66)</f>
        <v>312</v>
      </c>
      <c r="H61" s="61">
        <f t="shared" si="18"/>
        <v>102</v>
      </c>
      <c r="I61" s="61">
        <f t="shared" si="18"/>
        <v>190</v>
      </c>
      <c r="J61" s="61">
        <f t="shared" si="18"/>
        <v>20</v>
      </c>
      <c r="K61" s="61">
        <f t="shared" si="18"/>
        <v>252</v>
      </c>
      <c r="L61" s="61">
        <f>SUM(L62:L66)</f>
        <v>6</v>
      </c>
      <c r="M61" s="61">
        <f>SUM(M62:M66)</f>
        <v>12</v>
      </c>
      <c r="N61" s="61">
        <f>SUM(N62:N65)</f>
        <v>0</v>
      </c>
      <c r="O61" s="61">
        <f aca="true" t="shared" si="19" ref="O61:U61">SUM(O62:O65)</f>
        <v>0</v>
      </c>
      <c r="P61" s="61">
        <f t="shared" si="19"/>
        <v>80</v>
      </c>
      <c r="Q61" s="61">
        <f t="shared" si="19"/>
        <v>156</v>
      </c>
      <c r="R61" s="61">
        <f t="shared" si="19"/>
        <v>168</v>
      </c>
      <c r="S61" s="61">
        <f t="shared" si="19"/>
        <v>160</v>
      </c>
      <c r="T61" s="61">
        <f t="shared" si="19"/>
        <v>0</v>
      </c>
      <c r="U61" s="62">
        <f t="shared" si="19"/>
        <v>0</v>
      </c>
      <c r="V61" s="32"/>
      <c r="W61" s="32"/>
      <c r="X61" s="310"/>
      <c r="Y61" s="32"/>
      <c r="Z61" s="309"/>
    </row>
    <row r="62" spans="1:26" ht="25.5" customHeight="1">
      <c r="A62" s="148" t="s">
        <v>77</v>
      </c>
      <c r="B62" s="149" t="s">
        <v>78</v>
      </c>
      <c r="C62" s="24" t="s">
        <v>155</v>
      </c>
      <c r="D62" s="135">
        <f>SUM(M62+L62+F62+E62)</f>
        <v>226</v>
      </c>
      <c r="E62" s="9">
        <v>25</v>
      </c>
      <c r="F62" s="9">
        <f>SUM(P62:U62)</f>
        <v>201</v>
      </c>
      <c r="G62" s="23">
        <f>SUM(N62:U62)</f>
        <v>201</v>
      </c>
      <c r="H62" s="9">
        <v>70</v>
      </c>
      <c r="I62" s="9">
        <v>111</v>
      </c>
      <c r="J62" s="11">
        <v>20</v>
      </c>
      <c r="K62" s="9"/>
      <c r="L62" s="9"/>
      <c r="M62" s="9"/>
      <c r="N62" s="9"/>
      <c r="O62" s="9"/>
      <c r="P62" s="30">
        <v>48</v>
      </c>
      <c r="Q62" s="24">
        <v>42</v>
      </c>
      <c r="R62" s="30">
        <v>45</v>
      </c>
      <c r="S62" s="24">
        <v>66</v>
      </c>
      <c r="T62" s="9"/>
      <c r="U62" s="20"/>
      <c r="V62" s="32"/>
      <c r="W62" s="32"/>
      <c r="X62" s="32"/>
      <c r="Y62" s="32"/>
      <c r="Z62" s="309"/>
    </row>
    <row r="63" spans="1:26" ht="29.25" customHeight="1">
      <c r="A63" s="148" t="s">
        <v>79</v>
      </c>
      <c r="B63" s="149" t="s">
        <v>80</v>
      </c>
      <c r="C63" s="134" t="s">
        <v>25</v>
      </c>
      <c r="D63" s="135">
        <f>SUM(M63+L63+F63+E63)</f>
        <v>137</v>
      </c>
      <c r="E63" s="9">
        <v>20</v>
      </c>
      <c r="F63" s="9">
        <f>SUM(P63:U63)</f>
        <v>111</v>
      </c>
      <c r="G63" s="23">
        <f>SUM(N63:U63)</f>
        <v>111</v>
      </c>
      <c r="H63" s="9">
        <v>32</v>
      </c>
      <c r="I63" s="9">
        <v>79</v>
      </c>
      <c r="J63" s="9"/>
      <c r="K63" s="9"/>
      <c r="L63" s="9">
        <v>2</v>
      </c>
      <c r="M63" s="9">
        <v>4</v>
      </c>
      <c r="N63" s="9"/>
      <c r="O63" s="9"/>
      <c r="P63" s="30">
        <v>32</v>
      </c>
      <c r="Q63" s="30">
        <v>42</v>
      </c>
      <c r="R63" s="30">
        <v>15</v>
      </c>
      <c r="S63" s="26">
        <v>22</v>
      </c>
      <c r="T63" s="9"/>
      <c r="U63" s="20"/>
      <c r="V63" s="32"/>
      <c r="W63" s="32"/>
      <c r="X63" s="32"/>
      <c r="Y63" s="32"/>
      <c r="Z63" s="32"/>
    </row>
    <row r="64" spans="1:26" ht="39" customHeight="1">
      <c r="A64" s="150" t="s">
        <v>81</v>
      </c>
      <c r="B64" s="149" t="s">
        <v>141</v>
      </c>
      <c r="C64" s="24" t="s">
        <v>151</v>
      </c>
      <c r="D64" s="135">
        <v>72</v>
      </c>
      <c r="E64" s="9"/>
      <c r="F64" s="9">
        <v>72</v>
      </c>
      <c r="G64" s="23"/>
      <c r="H64" s="9"/>
      <c r="I64" s="9"/>
      <c r="J64" s="9"/>
      <c r="K64" s="9">
        <v>72</v>
      </c>
      <c r="L64" s="9"/>
      <c r="M64" s="9"/>
      <c r="N64" s="9"/>
      <c r="O64" s="9"/>
      <c r="P64" s="9"/>
      <c r="Q64" s="24">
        <v>36</v>
      </c>
      <c r="R64" s="24">
        <v>36</v>
      </c>
      <c r="S64" s="9"/>
      <c r="T64" s="9"/>
      <c r="U64" s="20"/>
      <c r="V64" s="32"/>
      <c r="W64" s="32"/>
      <c r="X64" s="310"/>
      <c r="Y64" s="32"/>
      <c r="Z64" s="32"/>
    </row>
    <row r="65" spans="1:26" ht="37.5" customHeight="1">
      <c r="A65" s="150" t="s">
        <v>82</v>
      </c>
      <c r="B65" s="149" t="s">
        <v>190</v>
      </c>
      <c r="C65" s="24" t="s">
        <v>155</v>
      </c>
      <c r="D65" s="135">
        <f>SUM(K65:M65)</f>
        <v>180</v>
      </c>
      <c r="E65" s="9"/>
      <c r="F65" s="9">
        <v>180</v>
      </c>
      <c r="G65" s="23"/>
      <c r="H65" s="9"/>
      <c r="I65" s="9"/>
      <c r="J65" s="9"/>
      <c r="K65" s="9">
        <v>180</v>
      </c>
      <c r="L65" s="9"/>
      <c r="M65" s="9"/>
      <c r="N65" s="9"/>
      <c r="O65" s="9"/>
      <c r="P65" s="9"/>
      <c r="Q65" s="24">
        <v>36</v>
      </c>
      <c r="R65" s="30">
        <v>72</v>
      </c>
      <c r="S65" s="24">
        <v>72</v>
      </c>
      <c r="T65" s="9"/>
      <c r="U65" s="20"/>
      <c r="V65" s="311"/>
      <c r="W65" s="311"/>
      <c r="X65" s="32"/>
      <c r="Y65" s="32"/>
      <c r="Z65" s="32"/>
    </row>
    <row r="66" spans="1:26" ht="15" customHeight="1" thickBot="1">
      <c r="A66" s="142"/>
      <c r="B66" s="151" t="s">
        <v>178</v>
      </c>
      <c r="C66" s="74" t="s">
        <v>177</v>
      </c>
      <c r="D66" s="152">
        <f>SUM(F66+L66+M66)</f>
        <v>12</v>
      </c>
      <c r="E66" s="75"/>
      <c r="F66" s="75"/>
      <c r="G66" s="221"/>
      <c r="H66" s="75"/>
      <c r="I66" s="75"/>
      <c r="J66" s="75"/>
      <c r="K66" s="75"/>
      <c r="L66" s="75">
        <v>4</v>
      </c>
      <c r="M66" s="75">
        <v>8</v>
      </c>
      <c r="N66" s="75"/>
      <c r="O66" s="75"/>
      <c r="P66" s="75"/>
      <c r="Q66" s="76"/>
      <c r="R66" s="76"/>
      <c r="S66" s="74"/>
      <c r="T66" s="75"/>
      <c r="U66" s="77"/>
      <c r="V66" s="311"/>
      <c r="W66" s="311"/>
      <c r="X66" s="32"/>
      <c r="Y66" s="32"/>
      <c r="Z66" s="32"/>
    </row>
    <row r="67" spans="1:26" ht="26.25" customHeight="1">
      <c r="A67" s="153" t="s">
        <v>83</v>
      </c>
      <c r="B67" s="154" t="s">
        <v>84</v>
      </c>
      <c r="C67" s="69" t="s">
        <v>184</v>
      </c>
      <c r="D67" s="69">
        <f>SUM(D68:D72)</f>
        <v>196</v>
      </c>
      <c r="E67" s="69">
        <f aca="true" t="shared" si="20" ref="E67:K67">SUM(E68:E71)</f>
        <v>32</v>
      </c>
      <c r="F67" s="69">
        <f t="shared" si="20"/>
        <v>152</v>
      </c>
      <c r="G67" s="69">
        <f>SUM(G68:G72)</f>
        <v>80</v>
      </c>
      <c r="H67" s="69">
        <f t="shared" si="20"/>
        <v>76</v>
      </c>
      <c r="I67" s="69">
        <f t="shared" si="20"/>
        <v>4</v>
      </c>
      <c r="J67" s="69">
        <f t="shared" si="20"/>
        <v>0</v>
      </c>
      <c r="K67" s="69">
        <f t="shared" si="20"/>
        <v>72</v>
      </c>
      <c r="L67" s="69">
        <f>SUM(L68:L72)</f>
        <v>4</v>
      </c>
      <c r="M67" s="69">
        <f>SUM(M68:M72)</f>
        <v>8</v>
      </c>
      <c r="N67" s="69">
        <f>SUM(N68:N71)</f>
        <v>0</v>
      </c>
      <c r="O67" s="69">
        <f aca="true" t="shared" si="21" ref="O67:U67">SUM(O68:O71)</f>
        <v>0</v>
      </c>
      <c r="P67" s="69">
        <f t="shared" si="21"/>
        <v>0</v>
      </c>
      <c r="Q67" s="69">
        <f t="shared" si="21"/>
        <v>0</v>
      </c>
      <c r="R67" s="69">
        <f t="shared" si="21"/>
        <v>0</v>
      </c>
      <c r="S67" s="69">
        <f t="shared" si="21"/>
        <v>44</v>
      </c>
      <c r="T67" s="69">
        <f t="shared" si="21"/>
        <v>108</v>
      </c>
      <c r="U67" s="78">
        <f t="shared" si="21"/>
        <v>0</v>
      </c>
      <c r="V67" s="32"/>
      <c r="W67" s="32"/>
      <c r="X67" s="32"/>
      <c r="Y67" s="32"/>
      <c r="Z67" s="32"/>
    </row>
    <row r="68" spans="1:26" ht="18" customHeight="1">
      <c r="A68" s="148" t="s">
        <v>85</v>
      </c>
      <c r="B68" s="155" t="s">
        <v>86</v>
      </c>
      <c r="C68" s="24" t="s">
        <v>23</v>
      </c>
      <c r="D68" s="23">
        <f>SUM(E68:F68)</f>
        <v>64</v>
      </c>
      <c r="E68" s="9">
        <v>20</v>
      </c>
      <c r="F68" s="9">
        <f>SUM(Q68:U68)</f>
        <v>44</v>
      </c>
      <c r="G68" s="23">
        <f>SUM(N68:U68)</f>
        <v>44</v>
      </c>
      <c r="H68" s="9">
        <v>42</v>
      </c>
      <c r="I68" s="9">
        <v>2</v>
      </c>
      <c r="J68" s="9"/>
      <c r="K68" s="9"/>
      <c r="L68" s="9"/>
      <c r="M68" s="9"/>
      <c r="N68" s="9"/>
      <c r="O68" s="9"/>
      <c r="P68" s="9"/>
      <c r="Q68" s="9"/>
      <c r="R68" s="9"/>
      <c r="S68" s="24">
        <v>44</v>
      </c>
      <c r="T68" s="11"/>
      <c r="U68" s="20"/>
      <c r="V68" s="32"/>
      <c r="W68" s="32"/>
      <c r="X68" s="32"/>
      <c r="Y68" s="32"/>
      <c r="Z68" s="32"/>
    </row>
    <row r="69" spans="1:26" ht="15" customHeight="1">
      <c r="A69" s="148" t="s">
        <v>87</v>
      </c>
      <c r="B69" s="149" t="s">
        <v>88</v>
      </c>
      <c r="C69" s="24" t="s">
        <v>23</v>
      </c>
      <c r="D69" s="23">
        <f>SUM(E69:F69)</f>
        <v>48</v>
      </c>
      <c r="E69" s="9">
        <v>12</v>
      </c>
      <c r="F69" s="9">
        <f>SUM(Q69:U69)</f>
        <v>36</v>
      </c>
      <c r="G69" s="23">
        <f>SUM(N69:U69)</f>
        <v>36</v>
      </c>
      <c r="H69" s="9">
        <v>34</v>
      </c>
      <c r="I69" s="9">
        <v>2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24">
        <v>36</v>
      </c>
      <c r="U69" s="20"/>
      <c r="V69" s="32"/>
      <c r="W69" s="32"/>
      <c r="X69" s="32"/>
      <c r="Y69" s="32"/>
      <c r="Z69" s="32"/>
    </row>
    <row r="70" spans="1:26" ht="37.5" customHeight="1">
      <c r="A70" s="156" t="s">
        <v>89</v>
      </c>
      <c r="B70" s="149" t="s">
        <v>142</v>
      </c>
      <c r="C70" s="295" t="s">
        <v>183</v>
      </c>
      <c r="D70" s="23">
        <v>36</v>
      </c>
      <c r="E70" s="9"/>
      <c r="F70" s="9">
        <v>36</v>
      </c>
      <c r="G70" s="23"/>
      <c r="H70" s="9"/>
      <c r="I70" s="9"/>
      <c r="J70" s="9"/>
      <c r="K70" s="9">
        <v>36</v>
      </c>
      <c r="L70" s="9"/>
      <c r="M70" s="9"/>
      <c r="N70" s="9"/>
      <c r="O70" s="9"/>
      <c r="P70" s="9"/>
      <c r="Q70" s="9"/>
      <c r="R70" s="9"/>
      <c r="S70" s="9"/>
      <c r="T70" s="24">
        <v>36</v>
      </c>
      <c r="U70" s="20"/>
      <c r="V70" s="32"/>
      <c r="W70" s="32"/>
      <c r="X70" s="32"/>
      <c r="Y70" s="32"/>
      <c r="Z70" s="32"/>
    </row>
    <row r="71" spans="1:26" ht="38.25" customHeight="1">
      <c r="A71" s="156" t="s">
        <v>90</v>
      </c>
      <c r="B71" s="149" t="s">
        <v>143</v>
      </c>
      <c r="C71" s="296"/>
      <c r="D71" s="11">
        <f>SUM(K71:M71)</f>
        <v>36</v>
      </c>
      <c r="E71" s="9"/>
      <c r="F71" s="9">
        <v>36</v>
      </c>
      <c r="G71" s="23"/>
      <c r="H71" s="9"/>
      <c r="I71" s="9"/>
      <c r="J71" s="9"/>
      <c r="K71" s="9">
        <v>36</v>
      </c>
      <c r="L71" s="9"/>
      <c r="M71" s="9"/>
      <c r="N71" s="9"/>
      <c r="O71" s="9"/>
      <c r="P71" s="9"/>
      <c r="Q71" s="9"/>
      <c r="R71" s="9"/>
      <c r="S71" s="9"/>
      <c r="T71" s="24">
        <v>36</v>
      </c>
      <c r="U71" s="20"/>
      <c r="V71" s="32"/>
      <c r="W71" s="32"/>
      <c r="X71" s="32"/>
      <c r="Y71" s="32"/>
      <c r="Z71" s="32"/>
    </row>
    <row r="72" spans="1:26" ht="15" customHeight="1" thickBot="1">
      <c r="A72" s="157"/>
      <c r="B72" s="158" t="s">
        <v>179</v>
      </c>
      <c r="C72" s="73" t="s">
        <v>177</v>
      </c>
      <c r="D72" s="59">
        <f>SUM(F72+L72+M72)</f>
        <v>12</v>
      </c>
      <c r="E72" s="56"/>
      <c r="F72" s="56"/>
      <c r="G72" s="222"/>
      <c r="H72" s="56"/>
      <c r="I72" s="56"/>
      <c r="J72" s="56"/>
      <c r="K72" s="56"/>
      <c r="L72" s="56">
        <v>4</v>
      </c>
      <c r="M72" s="56">
        <v>8</v>
      </c>
      <c r="N72" s="56"/>
      <c r="O72" s="56"/>
      <c r="P72" s="56"/>
      <c r="Q72" s="56"/>
      <c r="R72" s="56"/>
      <c r="S72" s="56"/>
      <c r="T72" s="73"/>
      <c r="U72" s="64"/>
      <c r="V72" s="32"/>
      <c r="W72" s="32"/>
      <c r="X72" s="32"/>
      <c r="Y72" s="32"/>
      <c r="Z72" s="32"/>
    </row>
    <row r="73" spans="1:26" ht="14.25" customHeight="1">
      <c r="A73" s="159" t="s">
        <v>91</v>
      </c>
      <c r="B73" s="146" t="s">
        <v>92</v>
      </c>
      <c r="C73" s="61" t="s">
        <v>184</v>
      </c>
      <c r="D73" s="61">
        <f>SUM(D74:D77)</f>
        <v>176</v>
      </c>
      <c r="E73" s="61">
        <f aca="true" t="shared" si="22" ref="E73:K73">SUM(E74:E76)</f>
        <v>22</v>
      </c>
      <c r="F73" s="61">
        <f t="shared" si="22"/>
        <v>142</v>
      </c>
      <c r="G73" s="61">
        <f>SUM(G74:G77)</f>
        <v>70</v>
      </c>
      <c r="H73" s="61">
        <f t="shared" si="22"/>
        <v>67</v>
      </c>
      <c r="I73" s="61">
        <f t="shared" si="22"/>
        <v>3</v>
      </c>
      <c r="J73" s="61">
        <f t="shared" si="22"/>
        <v>0</v>
      </c>
      <c r="K73" s="61">
        <f t="shared" si="22"/>
        <v>72</v>
      </c>
      <c r="L73" s="61">
        <f>SUM(L74:L77)</f>
        <v>4</v>
      </c>
      <c r="M73" s="61">
        <f>SUM(M74:M77)</f>
        <v>8</v>
      </c>
      <c r="N73" s="61">
        <f>SUM(N74:N76)</f>
        <v>0</v>
      </c>
      <c r="O73" s="61">
        <f aca="true" t="shared" si="23" ref="O73:U73">SUM(O74:O76)</f>
        <v>0</v>
      </c>
      <c r="P73" s="61">
        <f t="shared" si="23"/>
        <v>0</v>
      </c>
      <c r="Q73" s="61">
        <f t="shared" si="23"/>
        <v>0</v>
      </c>
      <c r="R73" s="61">
        <f t="shared" si="23"/>
        <v>0</v>
      </c>
      <c r="S73" s="61">
        <f t="shared" si="23"/>
        <v>0</v>
      </c>
      <c r="T73" s="61">
        <f t="shared" si="23"/>
        <v>48</v>
      </c>
      <c r="U73" s="62">
        <f t="shared" si="23"/>
        <v>94</v>
      </c>
      <c r="V73" s="32"/>
      <c r="W73" s="32"/>
      <c r="X73" s="32"/>
      <c r="Y73" s="32"/>
      <c r="Z73" s="32"/>
    </row>
    <row r="74" spans="1:26" ht="18" customHeight="1">
      <c r="A74" s="160" t="s">
        <v>93</v>
      </c>
      <c r="B74" s="149" t="s">
        <v>134</v>
      </c>
      <c r="C74" s="24" t="s">
        <v>203</v>
      </c>
      <c r="D74" s="11">
        <f>SUM(E74:F74)</f>
        <v>92</v>
      </c>
      <c r="E74" s="9">
        <v>22</v>
      </c>
      <c r="F74" s="9">
        <f>SUM(S74:U74)</f>
        <v>70</v>
      </c>
      <c r="G74" s="23">
        <f>SUM(N74:U74)</f>
        <v>70</v>
      </c>
      <c r="H74" s="9">
        <v>67</v>
      </c>
      <c r="I74" s="9">
        <v>3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30">
        <v>48</v>
      </c>
      <c r="U74" s="29">
        <v>22</v>
      </c>
      <c r="V74" s="32"/>
      <c r="W74" s="32"/>
      <c r="X74" s="32"/>
      <c r="Y74" s="32"/>
      <c r="Z74" s="32"/>
    </row>
    <row r="75" spans="1:26" ht="23.25" customHeight="1">
      <c r="A75" s="156" t="s">
        <v>94</v>
      </c>
      <c r="B75" s="10" t="s">
        <v>144</v>
      </c>
      <c r="C75" s="24" t="s">
        <v>23</v>
      </c>
      <c r="D75" s="11">
        <f>SUM(K75:M75)</f>
        <v>36</v>
      </c>
      <c r="E75" s="9"/>
      <c r="F75" s="9">
        <v>36</v>
      </c>
      <c r="G75" s="23"/>
      <c r="H75" s="9"/>
      <c r="I75" s="9"/>
      <c r="J75" s="9"/>
      <c r="K75" s="9">
        <v>36</v>
      </c>
      <c r="L75" s="9"/>
      <c r="M75" s="9"/>
      <c r="N75" s="9"/>
      <c r="O75" s="9"/>
      <c r="P75" s="9"/>
      <c r="Q75" s="9"/>
      <c r="R75" s="9"/>
      <c r="S75" s="9"/>
      <c r="T75" s="9"/>
      <c r="U75" s="29">
        <v>36</v>
      </c>
      <c r="V75" s="32"/>
      <c r="W75" s="306"/>
      <c r="X75" s="32"/>
      <c r="Y75" s="32"/>
      <c r="Z75" s="32"/>
    </row>
    <row r="76" spans="1:26" ht="26.25" customHeight="1">
      <c r="A76" s="156" t="s">
        <v>95</v>
      </c>
      <c r="B76" s="10" t="s">
        <v>145</v>
      </c>
      <c r="C76" s="24" t="s">
        <v>23</v>
      </c>
      <c r="D76" s="11">
        <f>SUM(K76:M76)</f>
        <v>36</v>
      </c>
      <c r="E76" s="9"/>
      <c r="F76" s="9">
        <v>36</v>
      </c>
      <c r="G76" s="23"/>
      <c r="H76" s="9"/>
      <c r="I76" s="9"/>
      <c r="J76" s="9"/>
      <c r="K76" s="9">
        <v>36</v>
      </c>
      <c r="L76" s="9"/>
      <c r="M76" s="9"/>
      <c r="N76" s="9"/>
      <c r="O76" s="9"/>
      <c r="P76" s="9"/>
      <c r="Q76" s="9"/>
      <c r="R76" s="9"/>
      <c r="S76" s="9"/>
      <c r="T76" s="9"/>
      <c r="U76" s="29">
        <v>36</v>
      </c>
      <c r="V76" s="300"/>
      <c r="W76" s="306"/>
      <c r="X76" s="32"/>
      <c r="Y76" s="32"/>
      <c r="Z76" s="32"/>
    </row>
    <row r="77" spans="1:26" ht="15" customHeight="1" thickBot="1">
      <c r="A77" s="161"/>
      <c r="B77" s="162" t="s">
        <v>180</v>
      </c>
      <c r="C77" s="74" t="s">
        <v>177</v>
      </c>
      <c r="D77" s="76">
        <f>SUM(F77+L77+M77)</f>
        <v>12</v>
      </c>
      <c r="E77" s="75"/>
      <c r="F77" s="75"/>
      <c r="G77" s="221"/>
      <c r="H77" s="75"/>
      <c r="I77" s="75"/>
      <c r="J77" s="75"/>
      <c r="K77" s="75"/>
      <c r="L77" s="75">
        <v>4</v>
      </c>
      <c r="M77" s="75">
        <v>8</v>
      </c>
      <c r="N77" s="75"/>
      <c r="O77" s="75"/>
      <c r="P77" s="75"/>
      <c r="Q77" s="75"/>
      <c r="R77" s="75"/>
      <c r="S77" s="75"/>
      <c r="T77" s="75"/>
      <c r="U77" s="79"/>
      <c r="V77" s="300"/>
      <c r="W77" s="306"/>
      <c r="X77" s="32"/>
      <c r="Y77" s="32"/>
      <c r="Z77" s="32"/>
    </row>
    <row r="78" spans="1:28" ht="29.25" customHeight="1">
      <c r="A78" s="80" t="s">
        <v>96</v>
      </c>
      <c r="B78" s="131" t="s">
        <v>153</v>
      </c>
      <c r="C78" s="69" t="s">
        <v>185</v>
      </c>
      <c r="D78" s="69">
        <f>SUM(D79:D82)</f>
        <v>298</v>
      </c>
      <c r="E78" s="69">
        <f aca="true" t="shared" si="24" ref="E78:K78">SUM(E79:E81)</f>
        <v>32</v>
      </c>
      <c r="F78" s="69">
        <f t="shared" si="24"/>
        <v>254</v>
      </c>
      <c r="G78" s="69">
        <f>SUM(G79:G82)</f>
        <v>182</v>
      </c>
      <c r="H78" s="69">
        <f t="shared" si="24"/>
        <v>68</v>
      </c>
      <c r="I78" s="69">
        <f t="shared" si="24"/>
        <v>114</v>
      </c>
      <c r="J78" s="69">
        <f t="shared" si="24"/>
        <v>0</v>
      </c>
      <c r="K78" s="69">
        <f t="shared" si="24"/>
        <v>72</v>
      </c>
      <c r="L78" s="69">
        <f>SUM(L79:L82)</f>
        <v>4</v>
      </c>
      <c r="M78" s="69">
        <f>SUM(M79:M82)</f>
        <v>8</v>
      </c>
      <c r="N78" s="69">
        <f>SUM(N79:N81)</f>
        <v>0</v>
      </c>
      <c r="O78" s="69">
        <f aca="true" t="shared" si="25" ref="O78:U78">SUM(O79:O81)</f>
        <v>0</v>
      </c>
      <c r="P78" s="69">
        <f t="shared" si="25"/>
        <v>0</v>
      </c>
      <c r="Q78" s="69">
        <f t="shared" si="25"/>
        <v>0</v>
      </c>
      <c r="R78" s="69">
        <f t="shared" si="25"/>
        <v>0</v>
      </c>
      <c r="S78" s="69">
        <f t="shared" si="25"/>
        <v>0</v>
      </c>
      <c r="T78" s="69">
        <f t="shared" si="25"/>
        <v>72</v>
      </c>
      <c r="U78" s="78">
        <f t="shared" si="25"/>
        <v>182</v>
      </c>
      <c r="V78" s="32"/>
      <c r="W78" s="306"/>
      <c r="X78" s="32"/>
      <c r="Y78" s="32"/>
      <c r="Z78" s="306"/>
      <c r="AA78" s="7"/>
      <c r="AB78" s="7"/>
    </row>
    <row r="79" spans="1:28" ht="19.5" customHeight="1">
      <c r="A79" s="22" t="s">
        <v>97</v>
      </c>
      <c r="B79" s="37" t="s">
        <v>98</v>
      </c>
      <c r="C79" s="24" t="s">
        <v>23</v>
      </c>
      <c r="D79" s="11">
        <f>SUM(M79+L79+F79+E79)</f>
        <v>214</v>
      </c>
      <c r="E79" s="9">
        <v>32</v>
      </c>
      <c r="F79" s="9">
        <f>SUM(R79:U79)</f>
        <v>182</v>
      </c>
      <c r="G79" s="23">
        <v>182</v>
      </c>
      <c r="H79" s="9">
        <v>68</v>
      </c>
      <c r="I79" s="9">
        <v>114</v>
      </c>
      <c r="J79" s="9"/>
      <c r="K79" s="9"/>
      <c r="L79" s="9"/>
      <c r="M79" s="9"/>
      <c r="N79" s="9"/>
      <c r="O79" s="9"/>
      <c r="P79" s="9"/>
      <c r="Q79" s="9"/>
      <c r="R79" s="9"/>
      <c r="S79" s="11"/>
      <c r="T79" s="30">
        <v>72</v>
      </c>
      <c r="U79" s="29">
        <v>110</v>
      </c>
      <c r="V79" s="32"/>
      <c r="W79" s="306"/>
      <c r="X79" s="32"/>
      <c r="Y79" s="32"/>
      <c r="Z79" s="306"/>
      <c r="AA79" s="7"/>
      <c r="AB79" s="7"/>
    </row>
    <row r="80" spans="1:30" ht="24.75" customHeight="1">
      <c r="A80" s="95" t="s">
        <v>99</v>
      </c>
      <c r="B80" s="10" t="s">
        <v>146</v>
      </c>
      <c r="C80" s="295" t="s">
        <v>183</v>
      </c>
      <c r="D80" s="11">
        <f>SUM(K80:M80)</f>
        <v>36</v>
      </c>
      <c r="E80" s="11"/>
      <c r="F80" s="9">
        <v>36</v>
      </c>
      <c r="G80" s="23"/>
      <c r="H80" s="11"/>
      <c r="I80" s="11"/>
      <c r="J80" s="11"/>
      <c r="K80" s="11">
        <v>36</v>
      </c>
      <c r="L80" s="11"/>
      <c r="M80" s="11"/>
      <c r="N80" s="11"/>
      <c r="O80" s="11"/>
      <c r="P80" s="11"/>
      <c r="Q80" s="11"/>
      <c r="R80" s="11"/>
      <c r="S80" s="11"/>
      <c r="T80" s="11"/>
      <c r="U80" s="29">
        <v>36</v>
      </c>
      <c r="V80" s="32"/>
      <c r="W80" s="306"/>
      <c r="X80" s="32"/>
      <c r="Y80" s="32"/>
      <c r="Z80" s="312"/>
      <c r="AA80" s="100"/>
      <c r="AB80" s="7"/>
      <c r="AC80" s="7"/>
      <c r="AD80" s="7"/>
    </row>
    <row r="81" spans="1:30" ht="38.25" customHeight="1">
      <c r="A81" s="95" t="s">
        <v>100</v>
      </c>
      <c r="B81" s="10" t="s">
        <v>147</v>
      </c>
      <c r="C81" s="296"/>
      <c r="D81" s="11">
        <f>SUM(K81:M81)</f>
        <v>36</v>
      </c>
      <c r="E81" s="11"/>
      <c r="F81" s="9">
        <v>36</v>
      </c>
      <c r="G81" s="23"/>
      <c r="H81" s="11"/>
      <c r="I81" s="11"/>
      <c r="J81" s="11"/>
      <c r="K81" s="11">
        <v>36</v>
      </c>
      <c r="L81" s="11"/>
      <c r="M81" s="11"/>
      <c r="N81" s="11"/>
      <c r="O81" s="11"/>
      <c r="P81" s="11"/>
      <c r="Q81" s="11"/>
      <c r="R81" s="11"/>
      <c r="S81" s="11"/>
      <c r="T81" s="11"/>
      <c r="U81" s="29">
        <v>36</v>
      </c>
      <c r="V81" s="32"/>
      <c r="W81" s="306"/>
      <c r="X81" s="32"/>
      <c r="Y81" s="32"/>
      <c r="Z81" s="306"/>
      <c r="AA81" s="7"/>
      <c r="AB81" s="7"/>
      <c r="AC81" s="7"/>
      <c r="AD81" s="7"/>
    </row>
    <row r="82" spans="1:30" ht="15" customHeight="1" thickBot="1">
      <c r="A82" s="81"/>
      <c r="B82" s="82" t="s">
        <v>181</v>
      </c>
      <c r="C82" s="73" t="s">
        <v>182</v>
      </c>
      <c r="D82" s="59">
        <f>SUM(F82+L82+M82)</f>
        <v>12</v>
      </c>
      <c r="E82" s="83"/>
      <c r="F82" s="40"/>
      <c r="G82" s="220"/>
      <c r="H82" s="83"/>
      <c r="I82" s="83"/>
      <c r="J82" s="83"/>
      <c r="K82" s="83"/>
      <c r="L82" s="83">
        <v>4</v>
      </c>
      <c r="M82" s="83">
        <v>8</v>
      </c>
      <c r="N82" s="83"/>
      <c r="O82" s="83"/>
      <c r="P82" s="83"/>
      <c r="Q82" s="83"/>
      <c r="R82" s="83"/>
      <c r="S82" s="83"/>
      <c r="T82" s="83"/>
      <c r="U82" s="84"/>
      <c r="V82" s="32"/>
      <c r="W82" s="306"/>
      <c r="X82" s="32"/>
      <c r="Y82" s="32"/>
      <c r="Z82" s="312"/>
      <c r="AA82" s="7"/>
      <c r="AB82" s="7"/>
      <c r="AC82" s="7"/>
      <c r="AD82" s="7"/>
    </row>
    <row r="83" spans="1:30" ht="15" customHeight="1" thickBot="1">
      <c r="A83" s="163" t="s">
        <v>102</v>
      </c>
      <c r="B83" s="164" t="s">
        <v>189</v>
      </c>
      <c r="C83" s="165"/>
      <c r="D83" s="165">
        <v>144</v>
      </c>
      <c r="E83" s="165"/>
      <c r="F83" s="165"/>
      <c r="G83" s="165"/>
      <c r="H83" s="165"/>
      <c r="I83" s="165"/>
      <c r="J83" s="165"/>
      <c r="K83" s="165">
        <v>144</v>
      </c>
      <c r="L83" s="165"/>
      <c r="M83" s="165"/>
      <c r="N83" s="85"/>
      <c r="O83" s="85"/>
      <c r="P83" s="85"/>
      <c r="Q83" s="85"/>
      <c r="R83" s="85"/>
      <c r="S83" s="85"/>
      <c r="T83" s="85"/>
      <c r="U83" s="86"/>
      <c r="V83" s="32"/>
      <c r="W83" s="306"/>
      <c r="X83" s="32"/>
      <c r="Y83" s="32"/>
      <c r="Z83" s="306"/>
      <c r="AA83" s="7"/>
      <c r="AB83" s="7"/>
      <c r="AC83" s="7"/>
      <c r="AD83" s="7"/>
    </row>
    <row r="84" spans="1:30" ht="15" customHeight="1" thickBot="1">
      <c r="A84" s="166" t="s">
        <v>103</v>
      </c>
      <c r="B84" s="164" t="s">
        <v>104</v>
      </c>
      <c r="C84" s="165"/>
      <c r="D84" s="165">
        <v>216</v>
      </c>
      <c r="E84" s="165"/>
      <c r="F84" s="165"/>
      <c r="G84" s="165"/>
      <c r="H84" s="165"/>
      <c r="I84" s="165"/>
      <c r="J84" s="165"/>
      <c r="K84" s="165"/>
      <c r="L84" s="165"/>
      <c r="M84" s="165">
        <v>216</v>
      </c>
      <c r="N84" s="85"/>
      <c r="O84" s="85"/>
      <c r="P84" s="85"/>
      <c r="Q84" s="85"/>
      <c r="R84" s="85"/>
      <c r="S84" s="85"/>
      <c r="T84" s="85"/>
      <c r="U84" s="86"/>
      <c r="V84" s="32"/>
      <c r="W84" s="306"/>
      <c r="X84" s="32"/>
      <c r="Y84" s="32"/>
      <c r="Z84" s="306"/>
      <c r="AA84" s="7"/>
      <c r="AB84" s="7"/>
      <c r="AC84" s="7"/>
      <c r="AD84" s="7"/>
    </row>
    <row r="85" spans="1:30" ht="15" customHeight="1" thickBot="1">
      <c r="A85" s="167"/>
      <c r="B85" s="168" t="s">
        <v>101</v>
      </c>
      <c r="C85" s="169" t="s">
        <v>249</v>
      </c>
      <c r="D85" s="237">
        <f>SUM(D84+D83+D40+D36+D28+D8)</f>
        <v>5940</v>
      </c>
      <c r="E85" s="169">
        <f>SUM(E84+E83+E40+E36+E28+E8)</f>
        <v>240</v>
      </c>
      <c r="F85" s="237">
        <f>SUM(F84+F83+F40+F36+F28+F8)</f>
        <v>5052</v>
      </c>
      <c r="G85" s="237">
        <f>SUM(G40+G36+G28+G8)</f>
        <v>2496</v>
      </c>
      <c r="H85" s="237">
        <f>SUM(H84+H83+H40+H36+H28+H8)</f>
        <v>1585</v>
      </c>
      <c r="I85" s="237">
        <f aca="true" t="shared" si="26" ref="I85:U85">SUM(I84+I83+I40+I36+I28+I8)</f>
        <v>2569</v>
      </c>
      <c r="J85" s="237">
        <f t="shared" si="26"/>
        <v>70</v>
      </c>
      <c r="K85" s="169">
        <f t="shared" si="26"/>
        <v>972</v>
      </c>
      <c r="L85" s="169">
        <f>SUM(L84+L83+L40+L36+L28+L8)</f>
        <v>127</v>
      </c>
      <c r="M85" s="169">
        <f t="shared" si="26"/>
        <v>377</v>
      </c>
      <c r="N85" s="169">
        <f t="shared" si="26"/>
        <v>576</v>
      </c>
      <c r="O85" s="170">
        <f t="shared" si="26"/>
        <v>828</v>
      </c>
      <c r="P85" s="169">
        <f t="shared" si="26"/>
        <v>575</v>
      </c>
      <c r="Q85" s="169">
        <f t="shared" si="26"/>
        <v>747</v>
      </c>
      <c r="R85" s="169">
        <f t="shared" si="26"/>
        <v>557</v>
      </c>
      <c r="S85" s="169">
        <f t="shared" si="26"/>
        <v>798</v>
      </c>
      <c r="T85" s="169">
        <f t="shared" si="26"/>
        <v>552</v>
      </c>
      <c r="U85" s="171">
        <f t="shared" si="26"/>
        <v>419</v>
      </c>
      <c r="V85" s="32"/>
      <c r="W85" s="32"/>
      <c r="X85" s="32"/>
      <c r="Y85" s="32"/>
      <c r="Z85" s="306"/>
      <c r="AA85" s="7"/>
      <c r="AB85" s="7"/>
      <c r="AC85" s="7"/>
      <c r="AD85" s="7"/>
    </row>
    <row r="86" spans="1:30" ht="24" customHeight="1">
      <c r="A86" s="287"/>
      <c r="B86" s="288"/>
      <c r="C86" s="288"/>
      <c r="D86" s="288"/>
      <c r="E86" s="288"/>
      <c r="F86" s="288"/>
      <c r="G86" s="172"/>
      <c r="H86" s="289" t="s">
        <v>7</v>
      </c>
      <c r="I86" s="292" t="s">
        <v>105</v>
      </c>
      <c r="J86" s="292"/>
      <c r="K86" s="173"/>
      <c r="L86" s="173"/>
      <c r="M86" s="173"/>
      <c r="N86" s="202">
        <v>576</v>
      </c>
      <c r="O86" s="202">
        <v>828</v>
      </c>
      <c r="P86" s="202">
        <v>540</v>
      </c>
      <c r="Q86" s="202">
        <v>648</v>
      </c>
      <c r="R86" s="202">
        <v>396</v>
      </c>
      <c r="S86" s="202">
        <v>720</v>
      </c>
      <c r="T86" s="202">
        <v>432</v>
      </c>
      <c r="U86" s="203">
        <v>324</v>
      </c>
      <c r="V86" s="32"/>
      <c r="W86" s="32"/>
      <c r="X86" s="32"/>
      <c r="Y86" s="32"/>
      <c r="Z86" s="306"/>
      <c r="AA86" s="7"/>
      <c r="AB86" s="7"/>
      <c r="AC86" s="7"/>
      <c r="AD86" s="7"/>
    </row>
    <row r="87" spans="1:30" ht="24" customHeight="1">
      <c r="A87" s="174"/>
      <c r="B87" s="172"/>
      <c r="C87" s="172"/>
      <c r="D87" s="172"/>
      <c r="E87" s="172"/>
      <c r="F87" s="172"/>
      <c r="G87" s="172"/>
      <c r="H87" s="289"/>
      <c r="I87" s="266" t="s">
        <v>202</v>
      </c>
      <c r="J87" s="267"/>
      <c r="K87" s="173"/>
      <c r="L87" s="173"/>
      <c r="M87" s="173"/>
      <c r="N87" s="202"/>
      <c r="O87" s="202"/>
      <c r="P87" s="202"/>
      <c r="Q87" s="202"/>
      <c r="R87" s="202"/>
      <c r="S87" s="202"/>
      <c r="T87" s="202"/>
      <c r="U87" s="203"/>
      <c r="V87" s="32"/>
      <c r="W87" s="32"/>
      <c r="X87" s="32"/>
      <c r="Y87" s="32"/>
      <c r="Z87" s="306"/>
      <c r="AA87" s="7"/>
      <c r="AB87" s="7"/>
      <c r="AC87" s="7"/>
      <c r="AD87" s="7"/>
    </row>
    <row r="88" spans="1:28" ht="24" customHeight="1">
      <c r="A88" s="293" t="s">
        <v>204</v>
      </c>
      <c r="B88" s="293"/>
      <c r="C88" s="293"/>
      <c r="D88" s="293"/>
      <c r="E88" s="293"/>
      <c r="F88" s="293"/>
      <c r="G88" s="102"/>
      <c r="H88" s="290"/>
      <c r="I88" s="294" t="s">
        <v>106</v>
      </c>
      <c r="J88" s="294"/>
      <c r="K88" s="175"/>
      <c r="L88" s="175"/>
      <c r="M88" s="175"/>
      <c r="N88" s="23">
        <v>0</v>
      </c>
      <c r="O88" s="23">
        <v>0</v>
      </c>
      <c r="P88" s="23">
        <v>36</v>
      </c>
      <c r="Q88" s="23">
        <v>108</v>
      </c>
      <c r="R88" s="23">
        <v>72</v>
      </c>
      <c r="S88" s="23">
        <v>36</v>
      </c>
      <c r="T88" s="23">
        <v>36</v>
      </c>
      <c r="U88" s="204">
        <v>72</v>
      </c>
      <c r="V88" s="32"/>
      <c r="W88" s="32"/>
      <c r="X88" s="32"/>
      <c r="Y88" s="32"/>
      <c r="Z88" s="306"/>
      <c r="AA88" s="7"/>
      <c r="AB88" s="7"/>
    </row>
    <row r="89" spans="1:28" ht="24" customHeight="1">
      <c r="A89" s="293"/>
      <c r="B89" s="293"/>
      <c r="C89" s="293"/>
      <c r="D89" s="293"/>
      <c r="E89" s="293"/>
      <c r="F89" s="293"/>
      <c r="G89" s="102"/>
      <c r="H89" s="290"/>
      <c r="I89" s="264" t="s">
        <v>107</v>
      </c>
      <c r="J89" s="264"/>
      <c r="K89" s="176"/>
      <c r="L89" s="176"/>
      <c r="M89" s="176"/>
      <c r="N89" s="23">
        <v>0</v>
      </c>
      <c r="O89" s="23">
        <v>0</v>
      </c>
      <c r="P89" s="23">
        <v>0</v>
      </c>
      <c r="Q89" s="23">
        <v>72</v>
      </c>
      <c r="R89" s="23">
        <v>108</v>
      </c>
      <c r="S89" s="23">
        <v>108</v>
      </c>
      <c r="T89" s="23">
        <v>108</v>
      </c>
      <c r="U89" s="204">
        <v>72</v>
      </c>
      <c r="V89" s="32"/>
      <c r="W89" s="32"/>
      <c r="X89" s="32"/>
      <c r="Y89" s="32"/>
      <c r="Z89" s="306"/>
      <c r="AA89" s="7"/>
      <c r="AB89" s="7"/>
    </row>
    <row r="90" spans="1:28" ht="12.75" customHeight="1">
      <c r="A90" s="293"/>
      <c r="B90" s="293"/>
      <c r="C90" s="293"/>
      <c r="D90" s="293"/>
      <c r="E90" s="293"/>
      <c r="F90" s="293"/>
      <c r="G90" s="102"/>
      <c r="H90" s="290"/>
      <c r="I90" s="264" t="s">
        <v>108</v>
      </c>
      <c r="J90" s="264"/>
      <c r="K90" s="176"/>
      <c r="L90" s="176"/>
      <c r="M90" s="176"/>
      <c r="N90" s="23"/>
      <c r="O90" s="23"/>
      <c r="P90" s="23"/>
      <c r="Q90" s="23"/>
      <c r="R90" s="23"/>
      <c r="S90" s="23"/>
      <c r="T90" s="23"/>
      <c r="U90" s="204">
        <v>144</v>
      </c>
      <c r="V90" s="32"/>
      <c r="W90" s="32"/>
      <c r="X90" s="32"/>
      <c r="Y90" s="32"/>
      <c r="Z90" s="306"/>
      <c r="AA90" s="7"/>
      <c r="AB90" s="7"/>
    </row>
    <row r="91" spans="1:26" ht="12.75" customHeight="1">
      <c r="A91" s="293"/>
      <c r="B91" s="293"/>
      <c r="C91" s="293"/>
      <c r="D91" s="293"/>
      <c r="E91" s="293"/>
      <c r="F91" s="293"/>
      <c r="G91" s="102"/>
      <c r="H91" s="290"/>
      <c r="I91" s="264" t="s">
        <v>109</v>
      </c>
      <c r="J91" s="264"/>
      <c r="K91" s="176"/>
      <c r="L91" s="176"/>
      <c r="M91" s="176"/>
      <c r="N91" s="23">
        <v>3</v>
      </c>
      <c r="O91" s="23">
        <v>3</v>
      </c>
      <c r="P91" s="23">
        <v>2</v>
      </c>
      <c r="Q91" s="23">
        <v>4</v>
      </c>
      <c r="R91" s="23">
        <v>3</v>
      </c>
      <c r="S91" s="23">
        <v>5</v>
      </c>
      <c r="T91" s="23">
        <v>3</v>
      </c>
      <c r="U91" s="204">
        <v>5</v>
      </c>
      <c r="V91" s="32"/>
      <c r="W91" s="32"/>
      <c r="X91" s="32"/>
      <c r="Y91" s="32"/>
      <c r="Z91" s="32"/>
    </row>
    <row r="92" spans="1:26" ht="12.75" customHeight="1">
      <c r="A92" s="293"/>
      <c r="B92" s="293"/>
      <c r="C92" s="293"/>
      <c r="D92" s="293"/>
      <c r="E92" s="293"/>
      <c r="F92" s="293"/>
      <c r="G92" s="102"/>
      <c r="H92" s="290"/>
      <c r="I92" s="264" t="s">
        <v>110</v>
      </c>
      <c r="J92" s="264"/>
      <c r="K92" s="176"/>
      <c r="L92" s="176"/>
      <c r="M92" s="176"/>
      <c r="N92" s="234">
        <v>1</v>
      </c>
      <c r="O92" s="234">
        <v>6</v>
      </c>
      <c r="P92" s="234">
        <v>0</v>
      </c>
      <c r="Q92" s="234">
        <v>10</v>
      </c>
      <c r="R92" s="234">
        <v>2</v>
      </c>
      <c r="S92" s="234">
        <v>8</v>
      </c>
      <c r="T92" s="234">
        <v>4</v>
      </c>
      <c r="U92" s="235">
        <v>6</v>
      </c>
      <c r="V92" s="306"/>
      <c r="W92" s="32"/>
      <c r="X92" s="32"/>
      <c r="Y92" s="32"/>
      <c r="Z92" s="32"/>
    </row>
    <row r="93" spans="1:26" ht="12.75" customHeight="1" thickBot="1">
      <c r="A93" s="293"/>
      <c r="B93" s="293"/>
      <c r="C93" s="293"/>
      <c r="D93" s="293"/>
      <c r="E93" s="293"/>
      <c r="F93" s="293"/>
      <c r="G93" s="102"/>
      <c r="H93" s="291"/>
      <c r="I93" s="297" t="s">
        <v>111</v>
      </c>
      <c r="J93" s="297"/>
      <c r="K93" s="177"/>
      <c r="L93" s="177"/>
      <c r="M93" s="177"/>
      <c r="N93" s="205">
        <v>0</v>
      </c>
      <c r="O93" s="205">
        <v>0</v>
      </c>
      <c r="P93" s="205">
        <v>0</v>
      </c>
      <c r="Q93" s="205">
        <v>0</v>
      </c>
      <c r="R93" s="205">
        <v>0</v>
      </c>
      <c r="S93" s="205">
        <v>0</v>
      </c>
      <c r="T93" s="205">
        <v>0</v>
      </c>
      <c r="U93" s="206">
        <v>0</v>
      </c>
      <c r="V93" s="306"/>
      <c r="W93" s="32"/>
      <c r="X93" s="32"/>
      <c r="Y93" s="32"/>
      <c r="Z93" s="32"/>
    </row>
    <row r="94" spans="1:26" ht="14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32"/>
      <c r="W94" s="32"/>
      <c r="X94" s="32"/>
      <c r="Y94" s="32"/>
      <c r="Z94" s="32"/>
    </row>
    <row r="95" spans="1:26" ht="20.25">
      <c r="A95" s="13"/>
      <c r="B95" s="14"/>
      <c r="C95" s="13"/>
      <c r="D95" s="13"/>
      <c r="E95" s="15"/>
      <c r="F95" s="15"/>
      <c r="G95" s="15"/>
      <c r="H95" s="15"/>
      <c r="I95" s="15"/>
      <c r="J95" s="15"/>
      <c r="K95" s="15"/>
      <c r="L95" s="92" t="s">
        <v>188</v>
      </c>
      <c r="M95" s="15"/>
      <c r="N95" s="33">
        <v>576</v>
      </c>
      <c r="O95" s="33">
        <v>828</v>
      </c>
      <c r="P95" s="33">
        <v>576</v>
      </c>
      <c r="Q95" s="33">
        <v>828</v>
      </c>
      <c r="R95" s="33">
        <v>576</v>
      </c>
      <c r="S95" s="33">
        <v>864</v>
      </c>
      <c r="T95" s="33">
        <v>576</v>
      </c>
      <c r="U95" s="313">
        <v>468</v>
      </c>
      <c r="V95" s="314"/>
      <c r="W95" s="314"/>
      <c r="X95" s="314"/>
      <c r="Y95" s="306"/>
      <c r="Z95" s="32"/>
    </row>
    <row r="96" spans="1:26" ht="37.5" customHeight="1">
      <c r="A96" s="101" t="s">
        <v>197</v>
      </c>
      <c r="B96" s="99" t="s">
        <v>195</v>
      </c>
      <c r="C96" s="99" t="s">
        <v>196</v>
      </c>
      <c r="D96" s="98"/>
      <c r="E96" s="17">
        <v>682</v>
      </c>
      <c r="F96" s="17">
        <f>E96-C104</f>
        <v>242</v>
      </c>
      <c r="G96" s="17"/>
      <c r="H96" s="17"/>
      <c r="I96" s="16"/>
      <c r="J96" s="16"/>
      <c r="K96" s="16"/>
      <c r="L96" s="93" t="s">
        <v>193</v>
      </c>
      <c r="M96" s="16"/>
      <c r="N96" s="94">
        <f>N85-N95</f>
        <v>0</v>
      </c>
      <c r="O96" s="94">
        <f aca="true" t="shared" si="27" ref="O96:U96">O85-O95</f>
        <v>0</v>
      </c>
      <c r="P96" s="94">
        <f t="shared" si="27"/>
        <v>-1</v>
      </c>
      <c r="Q96" s="94">
        <f t="shared" si="27"/>
        <v>-81</v>
      </c>
      <c r="R96" s="94">
        <f t="shared" si="27"/>
        <v>-19</v>
      </c>
      <c r="S96" s="94">
        <f t="shared" si="27"/>
        <v>-66</v>
      </c>
      <c r="T96" s="94">
        <f t="shared" si="27"/>
        <v>-24</v>
      </c>
      <c r="U96" s="94">
        <f t="shared" si="27"/>
        <v>-49</v>
      </c>
      <c r="V96" s="32"/>
      <c r="W96" s="32"/>
      <c r="X96" s="32"/>
      <c r="Y96" s="32"/>
      <c r="Z96" s="32"/>
    </row>
    <row r="97" spans="1:26" ht="14.25">
      <c r="A97" s="103">
        <v>2</v>
      </c>
      <c r="B97" s="105"/>
      <c r="C97" s="104"/>
      <c r="D97" s="107"/>
      <c r="E97" s="18">
        <v>1036</v>
      </c>
      <c r="F97" s="18">
        <f>E97-C105</f>
        <v>344</v>
      </c>
      <c r="G97" s="18"/>
      <c r="H97" s="18"/>
      <c r="I97" s="19"/>
      <c r="J97" s="19"/>
      <c r="K97" s="19"/>
      <c r="L97" s="19"/>
      <c r="M97" s="19"/>
      <c r="N97" s="19"/>
      <c r="O97" s="179"/>
      <c r="P97" s="97"/>
      <c r="Q97" s="97"/>
      <c r="R97" s="97"/>
      <c r="S97" s="97"/>
      <c r="T97" s="97"/>
      <c r="U97" s="97"/>
      <c r="V97" s="32"/>
      <c r="W97" s="32"/>
      <c r="X97" s="32"/>
      <c r="Y97" s="32"/>
      <c r="Z97" s="32"/>
    </row>
    <row r="98" spans="1:26" ht="57">
      <c r="A98" s="103">
        <v>3</v>
      </c>
      <c r="B98" s="105" t="s">
        <v>235</v>
      </c>
      <c r="C98" s="104">
        <v>16</v>
      </c>
      <c r="D98" s="107" t="s">
        <v>233</v>
      </c>
      <c r="E98" s="18">
        <v>11</v>
      </c>
      <c r="F98" s="18"/>
      <c r="G98" s="18"/>
      <c r="H98" s="18"/>
      <c r="I98" s="19"/>
      <c r="J98" s="19"/>
      <c r="K98" s="19"/>
      <c r="L98" s="19"/>
      <c r="M98" s="19"/>
      <c r="N98" s="19"/>
      <c r="O98" s="179"/>
      <c r="P98" s="97"/>
      <c r="Q98" s="97"/>
      <c r="R98" s="97"/>
      <c r="S98" s="97"/>
      <c r="T98" s="97"/>
      <c r="U98" s="97"/>
      <c r="V98" s="32"/>
      <c r="W98" s="32"/>
      <c r="X98" s="32"/>
      <c r="Y98" s="32"/>
      <c r="Z98" s="32"/>
    </row>
    <row r="99" spans="1:26" ht="57">
      <c r="A99" s="103">
        <v>4</v>
      </c>
      <c r="B99" s="106" t="s">
        <v>234</v>
      </c>
      <c r="C99" s="104">
        <v>21</v>
      </c>
      <c r="D99" s="107" t="s">
        <v>236</v>
      </c>
      <c r="E99" s="18">
        <v>144</v>
      </c>
      <c r="F99" s="18">
        <f>E99-C106</f>
        <v>0</v>
      </c>
      <c r="G99" s="18"/>
      <c r="H99" s="18"/>
      <c r="I99" s="19"/>
      <c r="J99" s="19"/>
      <c r="K99" s="19"/>
      <c r="L99" s="19" t="s">
        <v>194</v>
      </c>
      <c r="M99" s="180"/>
      <c r="N99" s="178"/>
      <c r="O99" s="178"/>
      <c r="P99" s="178"/>
      <c r="Q99" s="178"/>
      <c r="R99" s="178"/>
      <c r="S99" s="178"/>
      <c r="T99" s="178"/>
      <c r="U99" s="178"/>
      <c r="V99" s="32"/>
      <c r="W99" s="32"/>
      <c r="X99" s="32"/>
      <c r="Y99" s="32"/>
      <c r="Z99" s="32"/>
    </row>
    <row r="100" spans="1:26" ht="58.5" customHeight="1">
      <c r="A100" s="104">
        <v>5</v>
      </c>
      <c r="B100" s="106" t="s">
        <v>237</v>
      </c>
      <c r="C100" s="104">
        <v>15</v>
      </c>
      <c r="D100" s="107" t="s">
        <v>198</v>
      </c>
      <c r="M100" s="180"/>
      <c r="V100" s="32"/>
      <c r="W100" s="32"/>
      <c r="X100" s="32"/>
      <c r="Y100" s="32"/>
      <c r="Z100" s="32"/>
    </row>
    <row r="101" spans="1:26" ht="28.5">
      <c r="A101" s="104">
        <v>6</v>
      </c>
      <c r="B101" s="213" t="s">
        <v>238</v>
      </c>
      <c r="C101" s="214">
        <v>22</v>
      </c>
      <c r="D101" s="215" t="s">
        <v>199</v>
      </c>
      <c r="E101" s="212">
        <v>66</v>
      </c>
      <c r="V101" s="32"/>
      <c r="W101" s="32"/>
      <c r="X101" s="32"/>
      <c r="Y101" s="32"/>
      <c r="Z101" s="32"/>
    </row>
    <row r="102" spans="1:26" ht="28.5">
      <c r="A102" s="104">
        <v>7</v>
      </c>
      <c r="B102" s="213" t="s">
        <v>239</v>
      </c>
      <c r="C102" s="214">
        <v>12</v>
      </c>
      <c r="D102" s="215" t="s">
        <v>200</v>
      </c>
      <c r="V102" s="32"/>
      <c r="W102" s="32"/>
      <c r="X102" s="32"/>
      <c r="Y102" s="32"/>
      <c r="Z102" s="32"/>
    </row>
    <row r="103" spans="1:26" ht="57">
      <c r="A103" s="104">
        <v>8</v>
      </c>
      <c r="B103" s="213" t="s">
        <v>240</v>
      </c>
      <c r="C103" s="214">
        <v>11</v>
      </c>
      <c r="D103" s="215" t="s">
        <v>201</v>
      </c>
      <c r="V103" s="32"/>
      <c r="W103" s="32"/>
      <c r="X103" s="32"/>
      <c r="Y103" s="32"/>
      <c r="Z103" s="32"/>
    </row>
    <row r="104" spans="2:26" ht="14.25">
      <c r="B104" s="16" t="s">
        <v>112</v>
      </c>
      <c r="C104" s="17">
        <v>440</v>
      </c>
      <c r="D104" s="17"/>
      <c r="V104" s="32"/>
      <c r="W104" s="32"/>
      <c r="X104" s="32"/>
      <c r="Y104" s="32"/>
      <c r="Z104" s="32"/>
    </row>
    <row r="105" spans="2:26" ht="14.25">
      <c r="B105" s="16" t="s">
        <v>113</v>
      </c>
      <c r="C105" s="17">
        <v>692</v>
      </c>
      <c r="D105" s="17"/>
      <c r="V105" s="32"/>
      <c r="W105" s="32"/>
      <c r="X105" s="32"/>
      <c r="Y105" s="32"/>
      <c r="Z105" s="32"/>
    </row>
    <row r="106" spans="2:26" ht="14.25">
      <c r="B106" s="16" t="s">
        <v>114</v>
      </c>
      <c r="C106" s="17">
        <v>144</v>
      </c>
      <c r="D106" s="17"/>
      <c r="V106" s="32"/>
      <c r="W106" s="32"/>
      <c r="X106" s="32"/>
      <c r="Y106" s="32"/>
      <c r="Z106" s="32"/>
    </row>
  </sheetData>
  <sheetProtection selectLockedCells="1" selectUnlockedCells="1"/>
  <mergeCells count="44">
    <mergeCell ref="C70:C71"/>
    <mergeCell ref="C80:C81"/>
    <mergeCell ref="I92:J92"/>
    <mergeCell ref="I93:J93"/>
    <mergeCell ref="T4:T6"/>
    <mergeCell ref="U4:U6"/>
    <mergeCell ref="N4:N6"/>
    <mergeCell ref="O4:O6"/>
    <mergeCell ref="P4:P6"/>
    <mergeCell ref="Q4:Q6"/>
    <mergeCell ref="A86:F86"/>
    <mergeCell ref="H86:H93"/>
    <mergeCell ref="I86:J86"/>
    <mergeCell ref="A88:F93"/>
    <mergeCell ref="I88:J88"/>
    <mergeCell ref="I89:J89"/>
    <mergeCell ref="I90:J90"/>
    <mergeCell ref="A1:U1"/>
    <mergeCell ref="A2:A6"/>
    <mergeCell ref="B2:B6"/>
    <mergeCell ref="C2:C6"/>
    <mergeCell ref="N2:U2"/>
    <mergeCell ref="R4:R6"/>
    <mergeCell ref="S4:S6"/>
    <mergeCell ref="F4:J4"/>
    <mergeCell ref="N3:O3"/>
    <mergeCell ref="H5:J5"/>
    <mergeCell ref="P3:Q3"/>
    <mergeCell ref="I91:J91"/>
    <mergeCell ref="R3:S3"/>
    <mergeCell ref="T3:U3"/>
    <mergeCell ref="Z60:Z62"/>
    <mergeCell ref="Z51:Z54"/>
    <mergeCell ref="I87:J87"/>
    <mergeCell ref="A24:B24"/>
    <mergeCell ref="F5:F6"/>
    <mergeCell ref="M4:M6"/>
    <mergeCell ref="D2:D6"/>
    <mergeCell ref="E3:E6"/>
    <mergeCell ref="F3:M3"/>
    <mergeCell ref="E2:M2"/>
    <mergeCell ref="K4:K6"/>
    <mergeCell ref="L4:L6"/>
    <mergeCell ref="G5:G6"/>
  </mergeCells>
  <conditionalFormatting sqref="A51:B51">
    <cfRule type="duplicateValues" priority="1" dxfId="1" stopIfTrue="1">
      <formula>AND(COUNTIF($A$51:$B$51,A51)&gt;1,NOT(ISBLANK(A51)))</formula>
    </cfRule>
  </conditionalFormatting>
  <printOptions/>
  <pageMargins left="0.3937007874015748" right="0.3937007874015748" top="0.1968503937007874" bottom="0.1968503937007874" header="0.5118110236220472" footer="0.5118110236220472"/>
  <pageSetup fitToHeight="0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32"/>
  <sheetViews>
    <sheetView zoomScalePageLayoutView="0" workbookViewId="0" topLeftCell="A6">
      <selection activeCell="B2" sqref="B2:M21"/>
    </sheetView>
  </sheetViews>
  <sheetFormatPr defaultColWidth="9.140625" defaultRowHeight="15"/>
  <cols>
    <col min="3" max="3" width="21.7109375" style="0" customWidth="1"/>
  </cols>
  <sheetData>
    <row r="3" spans="2:13" ht="14.25">
      <c r="B3" s="98"/>
      <c r="C3" s="98"/>
      <c r="D3" s="98"/>
      <c r="E3" s="298" t="s">
        <v>215</v>
      </c>
      <c r="F3" s="298"/>
      <c r="G3" s="298"/>
      <c r="H3" s="298"/>
      <c r="I3" s="298"/>
      <c r="J3" s="298"/>
      <c r="K3" s="298"/>
      <c r="L3" s="298"/>
      <c r="M3" s="98"/>
    </row>
    <row r="4" spans="2:13" ht="28.5">
      <c r="B4" s="187"/>
      <c r="C4" s="98" t="s">
        <v>216</v>
      </c>
      <c r="D4" s="99" t="s">
        <v>217</v>
      </c>
      <c r="E4" s="98">
        <v>1</v>
      </c>
      <c r="F4" s="98">
        <v>2</v>
      </c>
      <c r="G4" s="98">
        <v>3</v>
      </c>
      <c r="H4" s="98">
        <v>4</v>
      </c>
      <c r="I4" s="98">
        <v>5</v>
      </c>
      <c r="J4" s="98">
        <v>6</v>
      </c>
      <c r="K4" s="98">
        <v>7</v>
      </c>
      <c r="L4" s="98">
        <v>8</v>
      </c>
      <c r="M4" s="98"/>
    </row>
    <row r="5" spans="2:13" ht="14.25">
      <c r="B5" s="187" t="s">
        <v>31</v>
      </c>
      <c r="C5" s="188" t="s">
        <v>32</v>
      </c>
      <c r="D5" s="98">
        <v>4</v>
      </c>
      <c r="E5" s="98"/>
      <c r="F5" s="98"/>
      <c r="G5" s="98"/>
      <c r="H5" s="98"/>
      <c r="I5" s="98"/>
      <c r="J5" s="186">
        <v>4</v>
      </c>
      <c r="K5" s="98"/>
      <c r="L5" s="98"/>
      <c r="M5" s="98">
        <f>SUM(D5:I5)</f>
        <v>4</v>
      </c>
    </row>
    <row r="6" spans="2:13" ht="36">
      <c r="B6" s="187" t="s">
        <v>34</v>
      </c>
      <c r="C6" s="188" t="s">
        <v>168</v>
      </c>
      <c r="D6" s="98">
        <v>14</v>
      </c>
      <c r="E6" s="98"/>
      <c r="F6" s="98"/>
      <c r="G6" s="186"/>
      <c r="H6" s="186">
        <v>7</v>
      </c>
      <c r="I6" s="186"/>
      <c r="J6" s="186"/>
      <c r="K6" s="186"/>
      <c r="L6" s="186">
        <v>7</v>
      </c>
      <c r="M6" s="98">
        <f>SUM(E6:L6)</f>
        <v>14</v>
      </c>
    </row>
    <row r="7" spans="2:13" ht="14.25">
      <c r="B7" s="187" t="s">
        <v>39</v>
      </c>
      <c r="C7" s="189" t="s">
        <v>24</v>
      </c>
      <c r="D7" s="98">
        <v>4</v>
      </c>
      <c r="E7" s="98"/>
      <c r="F7" s="98"/>
      <c r="G7" s="196"/>
      <c r="H7" s="196"/>
      <c r="I7" s="186">
        <v>4</v>
      </c>
      <c r="J7" s="98"/>
      <c r="K7" s="98"/>
      <c r="L7" s="98"/>
      <c r="M7" s="98">
        <f aca="true" t="shared" si="0" ref="M7:M20">SUM(E7:L7)</f>
        <v>4</v>
      </c>
    </row>
    <row r="8" spans="2:13" ht="48">
      <c r="B8" s="187" t="s">
        <v>42</v>
      </c>
      <c r="C8" s="188" t="s">
        <v>136</v>
      </c>
      <c r="D8" s="98">
        <v>14</v>
      </c>
      <c r="E8" s="98"/>
      <c r="F8" s="98"/>
      <c r="G8" s="186"/>
      <c r="H8" s="186">
        <v>14</v>
      </c>
      <c r="I8" s="98"/>
      <c r="J8" s="98"/>
      <c r="K8" s="98"/>
      <c r="L8" s="98"/>
      <c r="M8" s="98">
        <f t="shared" si="0"/>
        <v>14</v>
      </c>
    </row>
    <row r="9" spans="2:13" ht="14.25">
      <c r="B9" s="187" t="s">
        <v>46</v>
      </c>
      <c r="C9" s="191" t="s">
        <v>47</v>
      </c>
      <c r="D9" s="98">
        <v>7</v>
      </c>
      <c r="E9" s="98"/>
      <c r="F9" s="98"/>
      <c r="G9" s="98"/>
      <c r="H9" s="98"/>
      <c r="I9" s="186"/>
      <c r="J9" s="186">
        <v>7</v>
      </c>
      <c r="K9" s="98"/>
      <c r="L9" s="98"/>
      <c r="M9" s="98">
        <f t="shared" si="0"/>
        <v>7</v>
      </c>
    </row>
    <row r="10" spans="2:15" ht="14.25">
      <c r="B10" s="187" t="s">
        <v>54</v>
      </c>
      <c r="C10" s="191" t="s">
        <v>55</v>
      </c>
      <c r="D10" s="98">
        <v>10</v>
      </c>
      <c r="E10" s="98"/>
      <c r="F10" s="98"/>
      <c r="G10" s="186"/>
      <c r="H10" s="186">
        <v>10</v>
      </c>
      <c r="I10" s="98"/>
      <c r="J10" s="98"/>
      <c r="K10" s="98"/>
      <c r="L10" s="98"/>
      <c r="M10" s="98">
        <f t="shared" si="0"/>
        <v>10</v>
      </c>
      <c r="N10" s="194"/>
      <c r="O10" s="194"/>
    </row>
    <row r="11" spans="2:15" ht="24">
      <c r="B11" s="187" t="s">
        <v>56</v>
      </c>
      <c r="C11" s="190" t="s">
        <v>57</v>
      </c>
      <c r="D11" s="98">
        <v>1</v>
      </c>
      <c r="E11" s="98"/>
      <c r="F11" s="98"/>
      <c r="G11" s="186">
        <v>1</v>
      </c>
      <c r="H11" s="186"/>
      <c r="I11" s="98"/>
      <c r="J11" s="98"/>
      <c r="K11" s="98"/>
      <c r="L11" s="98"/>
      <c r="M11" s="98">
        <f t="shared" si="0"/>
        <v>1</v>
      </c>
      <c r="N11" s="194"/>
      <c r="O11" s="194"/>
    </row>
    <row r="12" spans="2:15" ht="48">
      <c r="B12" s="192" t="s">
        <v>218</v>
      </c>
      <c r="C12" s="188" t="s">
        <v>70</v>
      </c>
      <c r="D12" s="98">
        <v>25</v>
      </c>
      <c r="E12" s="98"/>
      <c r="F12" s="98"/>
      <c r="G12" s="186"/>
      <c r="H12" s="186">
        <v>25</v>
      </c>
      <c r="I12" s="186"/>
      <c r="J12" s="186"/>
      <c r="K12" s="186"/>
      <c r="L12" s="98"/>
      <c r="M12" s="98">
        <f t="shared" si="0"/>
        <v>25</v>
      </c>
      <c r="N12" s="195"/>
      <c r="O12" s="194"/>
    </row>
    <row r="13" spans="2:15" ht="24">
      <c r="B13" s="133" t="s">
        <v>71</v>
      </c>
      <c r="C13" s="37" t="s">
        <v>72</v>
      </c>
      <c r="D13" s="98">
        <v>15</v>
      </c>
      <c r="E13" s="98"/>
      <c r="F13" s="98"/>
      <c r="G13" s="186"/>
      <c r="H13" s="186"/>
      <c r="I13" s="186">
        <v>15</v>
      </c>
      <c r="J13" s="186"/>
      <c r="K13" s="186"/>
      <c r="L13" s="98"/>
      <c r="M13" s="98">
        <f t="shared" si="0"/>
        <v>15</v>
      </c>
      <c r="N13" s="195"/>
      <c r="O13" s="194"/>
    </row>
    <row r="14" spans="2:15" ht="36">
      <c r="B14" s="133" t="s">
        <v>73</v>
      </c>
      <c r="C14" s="37" t="s">
        <v>74</v>
      </c>
      <c r="D14" s="98">
        <v>15</v>
      </c>
      <c r="E14" s="98"/>
      <c r="F14" s="98"/>
      <c r="G14" s="196"/>
      <c r="H14" s="196"/>
      <c r="I14" s="196"/>
      <c r="J14" s="186">
        <v>15</v>
      </c>
      <c r="K14" s="196"/>
      <c r="L14" s="98"/>
      <c r="M14" s="98">
        <f t="shared" si="0"/>
        <v>15</v>
      </c>
      <c r="N14" s="195"/>
      <c r="O14" s="194"/>
    </row>
    <row r="15" spans="2:15" ht="36">
      <c r="B15" s="192" t="s">
        <v>219</v>
      </c>
      <c r="C15" s="198" t="s">
        <v>78</v>
      </c>
      <c r="D15" s="98">
        <v>25</v>
      </c>
      <c r="E15" s="98"/>
      <c r="F15" s="98"/>
      <c r="G15" s="186"/>
      <c r="H15" s="186">
        <v>25</v>
      </c>
      <c r="I15" s="186"/>
      <c r="J15" s="186"/>
      <c r="K15" s="98"/>
      <c r="L15" s="98"/>
      <c r="M15" s="98">
        <f t="shared" si="0"/>
        <v>25</v>
      </c>
      <c r="N15" s="194"/>
      <c r="O15" s="194"/>
    </row>
    <row r="16" spans="2:15" ht="36">
      <c r="B16" s="216" t="s">
        <v>79</v>
      </c>
      <c r="C16" s="217" t="s">
        <v>80</v>
      </c>
      <c r="D16" s="218">
        <v>20</v>
      </c>
      <c r="E16" s="218"/>
      <c r="F16" s="218"/>
      <c r="G16" s="219"/>
      <c r="H16" s="219"/>
      <c r="I16" s="219"/>
      <c r="J16" s="219">
        <v>20</v>
      </c>
      <c r="K16" s="218"/>
      <c r="L16" s="218"/>
      <c r="M16" s="98">
        <f t="shared" si="0"/>
        <v>20</v>
      </c>
      <c r="N16" s="194"/>
      <c r="O16" s="194"/>
    </row>
    <row r="17" spans="2:15" ht="24">
      <c r="B17" s="148" t="s">
        <v>85</v>
      </c>
      <c r="C17" s="155" t="s">
        <v>86</v>
      </c>
      <c r="D17" s="98">
        <v>20</v>
      </c>
      <c r="E17" s="98"/>
      <c r="F17" s="98"/>
      <c r="G17" s="196"/>
      <c r="H17" s="196"/>
      <c r="I17" s="196"/>
      <c r="J17" s="186">
        <v>20</v>
      </c>
      <c r="K17" s="98"/>
      <c r="L17" s="98"/>
      <c r="M17" s="98">
        <f t="shared" si="0"/>
        <v>20</v>
      </c>
      <c r="N17" s="194"/>
      <c r="O17" s="194"/>
    </row>
    <row r="18" spans="2:15" ht="24">
      <c r="B18" s="148" t="s">
        <v>87</v>
      </c>
      <c r="C18" s="149" t="s">
        <v>88</v>
      </c>
      <c r="D18" s="98">
        <v>12</v>
      </c>
      <c r="E18" s="98"/>
      <c r="F18" s="98"/>
      <c r="G18" s="196"/>
      <c r="H18" s="196"/>
      <c r="I18" s="196"/>
      <c r="J18" s="196"/>
      <c r="K18" s="186">
        <v>12</v>
      </c>
      <c r="L18" s="98"/>
      <c r="M18" s="98">
        <f t="shared" si="0"/>
        <v>12</v>
      </c>
      <c r="N18" s="194"/>
      <c r="O18" s="194"/>
    </row>
    <row r="19" spans="2:15" ht="24">
      <c r="B19" s="192" t="s">
        <v>220</v>
      </c>
      <c r="C19" s="198" t="s">
        <v>134</v>
      </c>
      <c r="D19" s="98">
        <v>22</v>
      </c>
      <c r="E19" s="98"/>
      <c r="F19" s="98"/>
      <c r="G19" s="98"/>
      <c r="H19" s="98"/>
      <c r="I19" s="98"/>
      <c r="J19" s="98"/>
      <c r="K19" s="186"/>
      <c r="L19" s="186">
        <v>22</v>
      </c>
      <c r="M19" s="98">
        <f t="shared" si="0"/>
        <v>22</v>
      </c>
      <c r="N19" s="194"/>
      <c r="O19" s="194"/>
    </row>
    <row r="20" spans="2:15" ht="24">
      <c r="B20" s="192" t="s">
        <v>221</v>
      </c>
      <c r="C20" s="188" t="s">
        <v>98</v>
      </c>
      <c r="D20" s="98">
        <v>32</v>
      </c>
      <c r="E20" s="98"/>
      <c r="F20" s="98"/>
      <c r="G20" s="98"/>
      <c r="H20" s="98"/>
      <c r="I20" s="98"/>
      <c r="J20" s="98"/>
      <c r="K20" s="186">
        <v>12</v>
      </c>
      <c r="L20" s="186">
        <v>20</v>
      </c>
      <c r="M20" s="98">
        <f t="shared" si="0"/>
        <v>32</v>
      </c>
      <c r="N20" s="194"/>
      <c r="O20" s="194"/>
    </row>
    <row r="21" spans="2:14" ht="14.25">
      <c r="B21" s="98"/>
      <c r="C21" s="98"/>
      <c r="D21" s="98"/>
      <c r="E21" s="98"/>
      <c r="F21" s="197">
        <f>SUM(F5:F20)</f>
        <v>0</v>
      </c>
      <c r="G21" s="94">
        <f aca="true" t="shared" si="1" ref="G21:L21">SUM(G5:G20)</f>
        <v>1</v>
      </c>
      <c r="H21" s="94">
        <f t="shared" si="1"/>
        <v>81</v>
      </c>
      <c r="I21" s="94">
        <f t="shared" si="1"/>
        <v>19</v>
      </c>
      <c r="J21" s="94">
        <f t="shared" si="1"/>
        <v>66</v>
      </c>
      <c r="K21" s="94">
        <f t="shared" si="1"/>
        <v>24</v>
      </c>
      <c r="L21" s="94">
        <f t="shared" si="1"/>
        <v>49</v>
      </c>
      <c r="M21" s="98">
        <f>SUM(M5:M20)</f>
        <v>240</v>
      </c>
      <c r="N21" t="s">
        <v>222</v>
      </c>
    </row>
    <row r="22" spans="2:13" ht="14.25">
      <c r="B22" s="98"/>
      <c r="C22" s="98"/>
      <c r="D22" s="98">
        <f>SUM(D5:D21)</f>
        <v>240</v>
      </c>
      <c r="E22" s="98"/>
      <c r="F22" s="197"/>
      <c r="G22" s="94"/>
      <c r="H22" s="94"/>
      <c r="I22" s="94"/>
      <c r="J22" s="94"/>
      <c r="K22" s="94"/>
      <c r="L22" s="94"/>
      <c r="M22" s="98"/>
    </row>
    <row r="23" spans="2:13" ht="14.2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2:12" ht="14.25">
      <c r="B24" s="98"/>
      <c r="C24" s="98"/>
      <c r="D24" s="98"/>
      <c r="E24" s="193">
        <v>0</v>
      </c>
      <c r="F24" s="193">
        <v>0</v>
      </c>
      <c r="G24" s="193">
        <v>1</v>
      </c>
      <c r="H24" s="193">
        <v>81</v>
      </c>
      <c r="I24" s="193">
        <v>19</v>
      </c>
      <c r="J24" s="193">
        <v>66</v>
      </c>
      <c r="K24" s="193">
        <v>24</v>
      </c>
      <c r="L24" s="193">
        <v>49</v>
      </c>
    </row>
    <row r="25" spans="2:12" ht="14.2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 ht="14.2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 ht="14.2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 ht="14.2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 ht="14.2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 ht="14.2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 ht="14.2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3:12" ht="14.25">
      <c r="C32" s="193"/>
      <c r="D32" s="193"/>
      <c r="E32" s="193"/>
      <c r="F32" s="193"/>
      <c r="G32" s="193"/>
      <c r="H32" s="193"/>
      <c r="I32" s="193"/>
      <c r="J32" s="193"/>
      <c r="K32" s="193"/>
      <c r="L32" s="193"/>
    </row>
  </sheetData>
  <sheetProtection/>
  <mergeCells count="1">
    <mergeCell ref="E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9"/>
  <sheetViews>
    <sheetView zoomScale="106" zoomScaleNormal="106" zoomScalePageLayoutView="0" workbookViewId="0" topLeftCell="A14">
      <selection activeCell="B1" sqref="B1:T29"/>
    </sheetView>
  </sheetViews>
  <sheetFormatPr defaultColWidth="9.140625" defaultRowHeight="15"/>
  <cols>
    <col min="3" max="3" width="14.28125" style="0" customWidth="1"/>
  </cols>
  <sheetData>
    <row r="1" spans="2:21" ht="14.25">
      <c r="B1" s="98"/>
      <c r="C1" s="98"/>
      <c r="D1" s="98"/>
      <c r="E1" s="298" t="s">
        <v>215</v>
      </c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98"/>
    </row>
    <row r="2" spans="2:21" ht="28.5">
      <c r="B2" s="187"/>
      <c r="C2" s="98" t="s">
        <v>216</v>
      </c>
      <c r="D2" s="99" t="s">
        <v>217</v>
      </c>
      <c r="E2" s="298">
        <v>1</v>
      </c>
      <c r="F2" s="298"/>
      <c r="G2" s="298">
        <v>2</v>
      </c>
      <c r="H2" s="298"/>
      <c r="I2" s="298">
        <v>3</v>
      </c>
      <c r="J2" s="298"/>
      <c r="K2" s="298">
        <v>4</v>
      </c>
      <c r="L2" s="298"/>
      <c r="M2" s="298">
        <v>5</v>
      </c>
      <c r="N2" s="298"/>
      <c r="O2" s="298">
        <v>6</v>
      </c>
      <c r="P2" s="298"/>
      <c r="Q2" s="298">
        <v>7</v>
      </c>
      <c r="R2" s="298"/>
      <c r="S2" s="298">
        <v>8</v>
      </c>
      <c r="T2" s="298"/>
      <c r="U2" s="98"/>
    </row>
    <row r="3" spans="2:21" ht="14.25">
      <c r="B3" s="187"/>
      <c r="C3" s="98"/>
      <c r="D3" s="99"/>
      <c r="E3" s="98" t="s">
        <v>241</v>
      </c>
      <c r="F3" s="98" t="s">
        <v>242</v>
      </c>
      <c r="G3" s="98" t="s">
        <v>241</v>
      </c>
      <c r="H3" s="98" t="s">
        <v>242</v>
      </c>
      <c r="I3" s="98" t="s">
        <v>241</v>
      </c>
      <c r="J3" s="98" t="s">
        <v>242</v>
      </c>
      <c r="K3" s="98" t="s">
        <v>241</v>
      </c>
      <c r="L3" s="98" t="s">
        <v>242</v>
      </c>
      <c r="M3" s="98" t="s">
        <v>241</v>
      </c>
      <c r="N3" s="98" t="s">
        <v>242</v>
      </c>
      <c r="O3" s="98" t="s">
        <v>241</v>
      </c>
      <c r="P3" s="98" t="s">
        <v>242</v>
      </c>
      <c r="Q3" s="98" t="s">
        <v>241</v>
      </c>
      <c r="R3" s="98" t="s">
        <v>242</v>
      </c>
      <c r="S3" s="98" t="s">
        <v>241</v>
      </c>
      <c r="T3" s="98" t="s">
        <v>242</v>
      </c>
      <c r="U3" s="98"/>
    </row>
    <row r="4" spans="2:21" ht="14.25">
      <c r="B4" s="224" t="s">
        <v>120</v>
      </c>
      <c r="C4" s="41" t="s">
        <v>132</v>
      </c>
      <c r="D4" s="98">
        <f>SUM(E4:T4)</f>
        <v>12</v>
      </c>
      <c r="E4" s="98"/>
      <c r="F4" s="98"/>
      <c r="G4" s="230">
        <v>6</v>
      </c>
      <c r="H4" s="230">
        <v>6</v>
      </c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98"/>
    </row>
    <row r="5" spans="2:21" ht="14.25">
      <c r="B5" s="224" t="s">
        <v>121</v>
      </c>
      <c r="C5" s="41" t="s">
        <v>118</v>
      </c>
      <c r="D5" s="98">
        <f aca="true" t="shared" si="0" ref="D5:D28">SUM(E5:T5)</f>
        <v>9</v>
      </c>
      <c r="E5" s="98"/>
      <c r="F5" s="98"/>
      <c r="G5" s="98"/>
      <c r="H5" s="98"/>
      <c r="I5" s="196"/>
      <c r="J5" s="196"/>
      <c r="K5" s="230">
        <v>3</v>
      </c>
      <c r="L5" s="230">
        <v>6</v>
      </c>
      <c r="M5" s="196"/>
      <c r="N5" s="196"/>
      <c r="O5" s="196"/>
      <c r="P5" s="196"/>
      <c r="Q5" s="196"/>
      <c r="R5" s="196"/>
      <c r="S5" s="196"/>
      <c r="T5" s="196"/>
      <c r="U5" s="98"/>
    </row>
    <row r="6" spans="2:21" ht="14.25">
      <c r="B6" s="224" t="s">
        <v>122</v>
      </c>
      <c r="C6" s="41" t="s">
        <v>24</v>
      </c>
      <c r="D6" s="98">
        <f t="shared" si="0"/>
        <v>9</v>
      </c>
      <c r="E6" s="98"/>
      <c r="F6" s="98"/>
      <c r="G6" s="98"/>
      <c r="H6" s="98"/>
      <c r="I6" s="196"/>
      <c r="J6" s="196"/>
      <c r="K6" s="230">
        <v>3</v>
      </c>
      <c r="L6" s="230">
        <v>6</v>
      </c>
      <c r="M6" s="196"/>
      <c r="N6" s="196"/>
      <c r="O6" s="196"/>
      <c r="P6" s="196"/>
      <c r="Q6" s="196"/>
      <c r="R6" s="196"/>
      <c r="S6" s="196"/>
      <c r="T6" s="196"/>
      <c r="U6" s="98"/>
    </row>
    <row r="7" spans="2:21" ht="14.25">
      <c r="B7" s="224" t="s">
        <v>124</v>
      </c>
      <c r="C7" s="41" t="s">
        <v>138</v>
      </c>
      <c r="D7" s="98">
        <f t="shared" si="0"/>
        <v>12</v>
      </c>
      <c r="E7" s="98"/>
      <c r="F7" s="98"/>
      <c r="G7" s="230">
        <v>6</v>
      </c>
      <c r="H7" s="230">
        <v>6</v>
      </c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98"/>
    </row>
    <row r="8" spans="2:21" ht="14.25">
      <c r="B8" s="224" t="s">
        <v>128</v>
      </c>
      <c r="C8" s="41" t="s">
        <v>28</v>
      </c>
      <c r="D8" s="98">
        <v>9</v>
      </c>
      <c r="E8" s="98"/>
      <c r="F8" s="98"/>
      <c r="G8" s="196"/>
      <c r="H8" s="196"/>
      <c r="I8" s="196"/>
      <c r="J8" s="196"/>
      <c r="K8" s="230">
        <v>3</v>
      </c>
      <c r="L8" s="230">
        <v>6</v>
      </c>
      <c r="M8" s="196"/>
      <c r="N8" s="196"/>
      <c r="O8" s="196"/>
      <c r="P8" s="196"/>
      <c r="Q8" s="196"/>
      <c r="R8" s="196"/>
      <c r="S8" s="196"/>
      <c r="T8" s="196"/>
      <c r="U8" s="98"/>
    </row>
    <row r="9" spans="2:21" ht="14.25">
      <c r="B9" s="224" t="s">
        <v>129</v>
      </c>
      <c r="C9" s="41" t="s">
        <v>187</v>
      </c>
      <c r="D9" s="98">
        <v>9</v>
      </c>
      <c r="E9" s="98"/>
      <c r="F9" s="98"/>
      <c r="G9" s="196"/>
      <c r="H9" s="196"/>
      <c r="I9" s="196"/>
      <c r="J9" s="196"/>
      <c r="K9" s="230">
        <v>3</v>
      </c>
      <c r="L9" s="230">
        <v>6</v>
      </c>
      <c r="M9" s="196"/>
      <c r="N9" s="196"/>
      <c r="O9" s="196"/>
      <c r="P9" s="196"/>
      <c r="Q9" s="196"/>
      <c r="R9" s="196"/>
      <c r="S9" s="196"/>
      <c r="T9" s="196"/>
      <c r="U9" s="98"/>
    </row>
    <row r="10" spans="2:21" ht="14.25">
      <c r="B10" s="224" t="s">
        <v>130</v>
      </c>
      <c r="C10" s="41" t="s">
        <v>210</v>
      </c>
      <c r="D10" s="98">
        <f t="shared" si="0"/>
        <v>12</v>
      </c>
      <c r="E10" s="230">
        <v>6</v>
      </c>
      <c r="F10" s="230">
        <v>6</v>
      </c>
      <c r="G10" s="98"/>
      <c r="H10" s="98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98"/>
    </row>
    <row r="11" spans="2:21" ht="14.25">
      <c r="B11" s="225" t="s">
        <v>33</v>
      </c>
      <c r="C11" s="231" t="s">
        <v>28</v>
      </c>
      <c r="D11" s="98">
        <f t="shared" si="0"/>
        <v>12</v>
      </c>
      <c r="E11" s="98"/>
      <c r="F11" s="98"/>
      <c r="G11" s="98"/>
      <c r="H11" s="98"/>
      <c r="I11" s="196"/>
      <c r="J11" s="196"/>
      <c r="K11" s="196"/>
      <c r="L11" s="196"/>
      <c r="M11" s="230">
        <v>6</v>
      </c>
      <c r="N11" s="230">
        <v>6</v>
      </c>
      <c r="O11" s="196"/>
      <c r="P11" s="196"/>
      <c r="Q11" s="196"/>
      <c r="R11" s="196"/>
      <c r="S11" s="196"/>
      <c r="T11" s="196"/>
      <c r="U11" s="98"/>
    </row>
    <row r="12" spans="2:21" ht="48">
      <c r="B12" s="225" t="s">
        <v>34</v>
      </c>
      <c r="C12" s="231" t="s">
        <v>168</v>
      </c>
      <c r="D12" s="98">
        <f t="shared" si="0"/>
        <v>4</v>
      </c>
      <c r="E12" s="98"/>
      <c r="F12" s="98"/>
      <c r="G12" s="98"/>
      <c r="H12" s="98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230">
        <v>1</v>
      </c>
      <c r="T12" s="230">
        <v>3</v>
      </c>
      <c r="U12" s="98"/>
    </row>
    <row r="13" spans="2:21" ht="24">
      <c r="B13" s="225" t="s">
        <v>117</v>
      </c>
      <c r="C13" s="232" t="s">
        <v>148</v>
      </c>
      <c r="D13" s="98">
        <f t="shared" si="0"/>
        <v>18</v>
      </c>
      <c r="E13" s="98"/>
      <c r="F13" s="98"/>
      <c r="G13" s="98"/>
      <c r="H13" s="98"/>
      <c r="I13" s="230">
        <v>12</v>
      </c>
      <c r="J13" s="230">
        <v>6</v>
      </c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98"/>
    </row>
    <row r="14" spans="2:21" ht="24">
      <c r="B14" s="225" t="s">
        <v>169</v>
      </c>
      <c r="C14" s="231" t="s">
        <v>115</v>
      </c>
      <c r="D14" s="98">
        <f t="shared" si="0"/>
        <v>12</v>
      </c>
      <c r="E14" s="98"/>
      <c r="F14" s="98"/>
      <c r="G14" s="98"/>
      <c r="H14" s="98"/>
      <c r="I14" s="196"/>
      <c r="J14" s="196"/>
      <c r="K14" s="196"/>
      <c r="L14" s="196"/>
      <c r="M14" s="230">
        <v>6</v>
      </c>
      <c r="N14" s="230">
        <v>6</v>
      </c>
      <c r="O14" s="196"/>
      <c r="P14" s="196"/>
      <c r="Q14" s="196"/>
      <c r="R14" s="196"/>
      <c r="S14" s="196"/>
      <c r="T14" s="196"/>
      <c r="U14" s="98"/>
    </row>
    <row r="15" spans="2:21" ht="14.25">
      <c r="B15" s="225" t="s">
        <v>39</v>
      </c>
      <c r="C15" s="189" t="s">
        <v>24</v>
      </c>
      <c r="D15" s="98">
        <f t="shared" si="0"/>
        <v>12</v>
      </c>
      <c r="E15" s="98"/>
      <c r="F15" s="98"/>
      <c r="G15" s="98"/>
      <c r="H15" s="98"/>
      <c r="I15" s="196"/>
      <c r="J15" s="196"/>
      <c r="K15" s="196"/>
      <c r="L15" s="196"/>
      <c r="M15" s="230">
        <v>6</v>
      </c>
      <c r="N15" s="230">
        <v>6</v>
      </c>
      <c r="O15" s="196"/>
      <c r="P15" s="196"/>
      <c r="Q15" s="196"/>
      <c r="R15" s="196"/>
      <c r="S15" s="196"/>
      <c r="T15" s="196"/>
      <c r="U15" s="98"/>
    </row>
    <row r="16" spans="2:21" ht="14.25">
      <c r="B16" s="191" t="s">
        <v>46</v>
      </c>
      <c r="C16" s="224" t="s">
        <v>47</v>
      </c>
      <c r="D16" s="98">
        <f t="shared" si="0"/>
        <v>6</v>
      </c>
      <c r="E16" s="98"/>
      <c r="F16" s="98"/>
      <c r="G16" s="98"/>
      <c r="H16" s="98"/>
      <c r="I16" s="196"/>
      <c r="J16" s="196"/>
      <c r="K16" s="196"/>
      <c r="L16" s="196"/>
      <c r="M16" s="196"/>
      <c r="N16" s="196"/>
      <c r="O16" s="230">
        <v>2</v>
      </c>
      <c r="P16" s="230">
        <v>4</v>
      </c>
      <c r="Q16" s="196"/>
      <c r="R16" s="196"/>
      <c r="S16" s="196"/>
      <c r="T16" s="196"/>
      <c r="U16" s="98"/>
    </row>
    <row r="17" spans="2:21" ht="36">
      <c r="B17" s="191" t="s">
        <v>50</v>
      </c>
      <c r="C17" s="232" t="s">
        <v>51</v>
      </c>
      <c r="D17" s="98">
        <f t="shared" si="0"/>
        <v>16</v>
      </c>
      <c r="E17" s="230">
        <v>6</v>
      </c>
      <c r="F17" s="230">
        <v>6</v>
      </c>
      <c r="G17" s="98"/>
      <c r="H17" s="98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230">
        <v>1</v>
      </c>
      <c r="T17" s="230">
        <v>3</v>
      </c>
      <c r="U17" s="98"/>
    </row>
    <row r="18" spans="2:28" ht="36">
      <c r="B18" s="191" t="s">
        <v>52</v>
      </c>
      <c r="C18" s="232" t="s">
        <v>53</v>
      </c>
      <c r="D18" s="98">
        <f t="shared" si="0"/>
        <v>34</v>
      </c>
      <c r="E18" s="230">
        <v>6</v>
      </c>
      <c r="F18" s="230">
        <v>6</v>
      </c>
      <c r="G18" s="98"/>
      <c r="H18" s="98"/>
      <c r="I18" s="230">
        <v>12</v>
      </c>
      <c r="J18" s="230">
        <v>6</v>
      </c>
      <c r="K18" s="196"/>
      <c r="L18" s="196"/>
      <c r="M18" s="196"/>
      <c r="N18" s="196"/>
      <c r="O18" s="196"/>
      <c r="P18" s="196"/>
      <c r="Q18" s="196"/>
      <c r="R18" s="196"/>
      <c r="S18" s="230">
        <v>1</v>
      </c>
      <c r="T18" s="230">
        <v>3</v>
      </c>
      <c r="U18" s="98"/>
      <c r="X18" s="7"/>
      <c r="Y18" s="7"/>
      <c r="Z18" s="7"/>
      <c r="AA18" s="7"/>
      <c r="AB18" s="7"/>
    </row>
    <row r="19" spans="2:28" ht="14.25">
      <c r="B19" s="191" t="s">
        <v>60</v>
      </c>
      <c r="C19" s="224" t="s">
        <v>61</v>
      </c>
      <c r="D19" s="98">
        <f t="shared" si="0"/>
        <v>6</v>
      </c>
      <c r="E19" s="98"/>
      <c r="F19" s="98"/>
      <c r="G19" s="98"/>
      <c r="H19" s="98"/>
      <c r="I19" s="196"/>
      <c r="J19" s="196"/>
      <c r="K19" s="196"/>
      <c r="L19" s="196"/>
      <c r="M19" s="196"/>
      <c r="N19" s="196"/>
      <c r="O19" s="230">
        <v>2</v>
      </c>
      <c r="P19" s="230">
        <v>4</v>
      </c>
      <c r="Q19" s="196"/>
      <c r="R19" s="196"/>
      <c r="S19" s="196"/>
      <c r="T19" s="196"/>
      <c r="U19" s="98"/>
      <c r="X19" s="7"/>
      <c r="Y19" s="7"/>
      <c r="Z19" s="7"/>
      <c r="AA19" s="7"/>
      <c r="AB19" s="7"/>
    </row>
    <row r="20" spans="2:28" ht="36">
      <c r="B20" s="191" t="s">
        <v>62</v>
      </c>
      <c r="C20" s="228" t="s">
        <v>63</v>
      </c>
      <c r="D20" s="98">
        <f t="shared" si="0"/>
        <v>6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230">
        <v>2</v>
      </c>
      <c r="P20" s="230">
        <v>4</v>
      </c>
      <c r="Q20" s="98"/>
      <c r="R20" s="98"/>
      <c r="S20" s="98"/>
      <c r="T20" s="98"/>
      <c r="U20" s="98"/>
      <c r="X20" s="7"/>
      <c r="Y20" s="7"/>
      <c r="Z20" s="7"/>
      <c r="AA20" s="7"/>
      <c r="AB20" s="7"/>
    </row>
    <row r="21" spans="2:28" ht="14.25">
      <c r="B21" s="191" t="s">
        <v>64</v>
      </c>
      <c r="C21" s="228" t="s">
        <v>65</v>
      </c>
      <c r="D21" s="98">
        <v>12</v>
      </c>
      <c r="E21" s="98"/>
      <c r="F21" s="98"/>
      <c r="G21" s="230">
        <v>6</v>
      </c>
      <c r="H21" s="230">
        <v>6</v>
      </c>
      <c r="I21" s="98"/>
      <c r="J21" s="98"/>
      <c r="K21" s="98"/>
      <c r="L21" s="98"/>
      <c r="M21" s="98"/>
      <c r="N21" s="98"/>
      <c r="O21" s="230"/>
      <c r="P21" s="230"/>
      <c r="Q21" s="98"/>
      <c r="R21" s="98"/>
      <c r="S21" s="98"/>
      <c r="T21" s="98"/>
      <c r="U21" s="98"/>
      <c r="X21" s="7"/>
      <c r="Y21" s="7"/>
      <c r="Z21" s="7"/>
      <c r="AA21" s="7"/>
      <c r="AB21" s="7"/>
    </row>
    <row r="22" spans="2:21" ht="84">
      <c r="B22" s="227" t="s">
        <v>69</v>
      </c>
      <c r="C22" s="226" t="s">
        <v>70</v>
      </c>
      <c r="D22" s="98">
        <f t="shared" si="0"/>
        <v>12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230">
        <v>6</v>
      </c>
      <c r="R22" s="230">
        <v>6</v>
      </c>
      <c r="S22" s="98"/>
      <c r="T22" s="98"/>
      <c r="U22" s="98"/>
    </row>
    <row r="23" spans="2:21" ht="24">
      <c r="B23" s="98"/>
      <c r="C23" s="190" t="s">
        <v>176</v>
      </c>
      <c r="D23" s="98">
        <f t="shared" si="0"/>
        <v>12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230">
        <v>4</v>
      </c>
      <c r="R23" s="230">
        <v>8</v>
      </c>
      <c r="S23" s="98"/>
      <c r="T23" s="98"/>
      <c r="U23" s="98"/>
    </row>
    <row r="24" spans="2:21" ht="60">
      <c r="B24" s="227" t="s">
        <v>79</v>
      </c>
      <c r="C24" s="198" t="s">
        <v>80</v>
      </c>
      <c r="D24" s="98">
        <f t="shared" si="0"/>
        <v>6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230">
        <v>2</v>
      </c>
      <c r="P24" s="230">
        <v>4</v>
      </c>
      <c r="Q24" s="98"/>
      <c r="R24" s="98"/>
      <c r="S24" s="98"/>
      <c r="T24" s="98"/>
      <c r="U24" s="98"/>
    </row>
    <row r="25" spans="2:21" ht="24">
      <c r="B25" s="98"/>
      <c r="C25" s="198" t="s">
        <v>178</v>
      </c>
      <c r="D25" s="98">
        <f t="shared" si="0"/>
        <v>12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230">
        <v>4</v>
      </c>
      <c r="P25" s="230">
        <v>8</v>
      </c>
      <c r="Q25" s="98"/>
      <c r="R25" s="98"/>
      <c r="S25" s="98"/>
      <c r="T25" s="98"/>
      <c r="U25" s="98"/>
    </row>
    <row r="26" spans="2:21" ht="24">
      <c r="B26" s="98"/>
      <c r="C26" s="198" t="s">
        <v>179</v>
      </c>
      <c r="D26" s="98">
        <f t="shared" si="0"/>
        <v>12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230">
        <v>4</v>
      </c>
      <c r="R26" s="230">
        <v>8</v>
      </c>
      <c r="S26" s="98"/>
      <c r="T26" s="98"/>
      <c r="U26" s="98"/>
    </row>
    <row r="27" spans="2:21" ht="24">
      <c r="B27" s="98"/>
      <c r="C27" s="188" t="s">
        <v>180</v>
      </c>
      <c r="D27" s="98">
        <f t="shared" si="0"/>
        <v>12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>
        <v>4</v>
      </c>
      <c r="T27" s="98">
        <v>8</v>
      </c>
      <c r="U27" s="98"/>
    </row>
    <row r="28" spans="2:21" ht="24">
      <c r="B28" s="98"/>
      <c r="C28" s="188" t="s">
        <v>181</v>
      </c>
      <c r="D28" s="98">
        <f t="shared" si="0"/>
        <v>12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>
        <v>4</v>
      </c>
      <c r="T28" s="98">
        <v>8</v>
      </c>
      <c r="U28" s="98"/>
    </row>
    <row r="29" spans="4:21" ht="14.25">
      <c r="D29" s="229">
        <f>SUM(D4:D28)</f>
        <v>288</v>
      </c>
      <c r="E29" s="229">
        <f aca="true" t="shared" si="1" ref="E29:T29">SUM(E4:E28)</f>
        <v>18</v>
      </c>
      <c r="F29" s="229">
        <f t="shared" si="1"/>
        <v>18</v>
      </c>
      <c r="G29" s="229">
        <f t="shared" si="1"/>
        <v>18</v>
      </c>
      <c r="H29" s="229">
        <f t="shared" si="1"/>
        <v>18</v>
      </c>
      <c r="I29" s="229">
        <f t="shared" si="1"/>
        <v>24</v>
      </c>
      <c r="J29" s="229">
        <f t="shared" si="1"/>
        <v>12</v>
      </c>
      <c r="K29" s="229">
        <f t="shared" si="1"/>
        <v>12</v>
      </c>
      <c r="L29" s="229">
        <f t="shared" si="1"/>
        <v>24</v>
      </c>
      <c r="M29" s="229">
        <f t="shared" si="1"/>
        <v>18</v>
      </c>
      <c r="N29" s="229">
        <f t="shared" si="1"/>
        <v>18</v>
      </c>
      <c r="O29" s="229">
        <f t="shared" si="1"/>
        <v>12</v>
      </c>
      <c r="P29" s="229">
        <f t="shared" si="1"/>
        <v>24</v>
      </c>
      <c r="Q29" s="229">
        <f t="shared" si="1"/>
        <v>14</v>
      </c>
      <c r="R29" s="229">
        <f t="shared" si="1"/>
        <v>22</v>
      </c>
      <c r="S29" s="229">
        <f t="shared" si="1"/>
        <v>11</v>
      </c>
      <c r="T29" s="229">
        <f t="shared" si="1"/>
        <v>25</v>
      </c>
      <c r="U29" s="229">
        <f>SUM(E29:T29)</f>
        <v>288</v>
      </c>
    </row>
  </sheetData>
  <sheetProtection/>
  <mergeCells count="9">
    <mergeCell ref="Q2:R2"/>
    <mergeCell ref="S2:T2"/>
    <mergeCell ref="E1:T1"/>
    <mergeCell ref="E2:F2"/>
    <mergeCell ref="G2:H2"/>
    <mergeCell ref="I2:J2"/>
    <mergeCell ref="K2:L2"/>
    <mergeCell ref="M2:N2"/>
    <mergeCell ref="O2:P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Гульнара Хайруллина</cp:lastModifiedBy>
  <cp:lastPrinted>2023-06-07T11:14:01Z</cp:lastPrinted>
  <dcterms:created xsi:type="dcterms:W3CDTF">2021-02-05T10:25:01Z</dcterms:created>
  <dcterms:modified xsi:type="dcterms:W3CDTF">2023-09-07T07:30:36Z</dcterms:modified>
  <cp:category/>
  <cp:version/>
  <cp:contentType/>
  <cp:contentStatus/>
</cp:coreProperties>
</file>